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ora Skalle\Desktop\Energetické služby a dodávky - final\"/>
    </mc:Choice>
  </mc:AlternateContent>
  <bookViews>
    <workbookView xWindow="0" yWindow="0" windowWidth="15345" windowHeight="4470"/>
  </bookViews>
  <sheets>
    <sheet name="seznam kotelen" sheetId="1" r:id="rId1"/>
    <sheet name="balíček 1" sheetId="2" r:id="rId2"/>
    <sheet name="balíček 2" sheetId="3" r:id="rId3"/>
    <sheet name="balíček 3" sheetId="4" r:id="rId4"/>
  </sheets>
  <calcPr calcId="162913"/>
</workbook>
</file>

<file path=xl/calcChain.xml><?xml version="1.0" encoding="utf-8"?>
<calcChain xmlns="http://schemas.openxmlformats.org/spreadsheetml/2006/main">
  <c r="F69" i="1" l="1"/>
  <c r="C18" i="3"/>
  <c r="C25" i="3" s="1"/>
  <c r="F37" i="1" s="1"/>
  <c r="AK18" i="3"/>
  <c r="AK25" i="3" s="1"/>
  <c r="F71" i="1" s="1"/>
  <c r="AI18" i="3"/>
  <c r="AI25" i="3" s="1"/>
  <c r="M18" i="3"/>
  <c r="F47" i="1" s="1"/>
  <c r="N18" i="3"/>
  <c r="F48" i="1" s="1"/>
  <c r="O18" i="3"/>
  <c r="F49" i="1" s="1"/>
  <c r="P18" i="3"/>
  <c r="F50" i="1" s="1"/>
  <c r="Q18" i="3"/>
  <c r="F51" i="1" s="1"/>
  <c r="R18" i="3"/>
  <c r="F52" i="1" s="1"/>
  <c r="S18" i="3"/>
  <c r="F53" i="1" s="1"/>
  <c r="T18" i="3"/>
  <c r="F54" i="1" s="1"/>
  <c r="U18" i="3"/>
  <c r="F55" i="1" s="1"/>
  <c r="V18" i="3"/>
  <c r="F56" i="1" s="1"/>
  <c r="W18" i="3"/>
  <c r="F57" i="1" s="1"/>
  <c r="X18" i="3"/>
  <c r="F58" i="1" s="1"/>
  <c r="Y18" i="3"/>
  <c r="F59" i="1" s="1"/>
  <c r="Z18" i="3"/>
  <c r="F60" i="1" s="1"/>
  <c r="AA18" i="3"/>
  <c r="F61" i="1" s="1"/>
  <c r="AB18" i="3"/>
  <c r="F62" i="1" s="1"/>
  <c r="AC18" i="3"/>
  <c r="F63" i="1" s="1"/>
  <c r="AD18" i="3"/>
  <c r="F64" i="1" s="1"/>
  <c r="AE18" i="3"/>
  <c r="F65" i="1" s="1"/>
  <c r="AF18" i="3"/>
  <c r="F66" i="1" s="1"/>
  <c r="AG18" i="3"/>
  <c r="F67" i="1" s="1"/>
  <c r="AH18" i="3"/>
  <c r="F68" i="1" s="1"/>
  <c r="L18" i="3"/>
  <c r="F46" i="1" s="1"/>
  <c r="J18" i="3"/>
  <c r="J25" i="3" s="1"/>
  <c r="F44" i="1" s="1"/>
  <c r="F18" i="3"/>
  <c r="F40" i="1" s="1"/>
  <c r="G18" i="3"/>
  <c r="F41" i="1" s="1"/>
  <c r="H18" i="3"/>
  <c r="F42" i="1" s="1"/>
  <c r="I18" i="3"/>
  <c r="F43" i="1" s="1"/>
  <c r="E18" i="3"/>
  <c r="F39" i="1" s="1"/>
  <c r="F9" i="1"/>
  <c r="F36" i="1"/>
  <c r="F8" i="1"/>
  <c r="AF18" i="2"/>
  <c r="H18" i="2"/>
  <c r="F12" i="1" s="1"/>
  <c r="I18" i="2"/>
  <c r="F13" i="1" s="1"/>
  <c r="J18" i="2"/>
  <c r="F14" i="1" s="1"/>
  <c r="K18" i="2"/>
  <c r="F15" i="1" s="1"/>
  <c r="L18" i="2"/>
  <c r="F16" i="1" s="1"/>
  <c r="M18" i="2"/>
  <c r="F17" i="1" s="1"/>
  <c r="N18" i="2"/>
  <c r="F18" i="1" s="1"/>
  <c r="O18" i="2"/>
  <c r="F19" i="1" s="1"/>
  <c r="P18" i="2"/>
  <c r="F20" i="1" s="1"/>
  <c r="Q18" i="2"/>
  <c r="F21" i="1" s="1"/>
  <c r="R18" i="2"/>
  <c r="F22" i="1" s="1"/>
  <c r="S18" i="2"/>
  <c r="F23" i="1" s="1"/>
  <c r="T18" i="2"/>
  <c r="F24" i="1" s="1"/>
  <c r="U18" i="2"/>
  <c r="F25" i="1" s="1"/>
  <c r="V18" i="2"/>
  <c r="F26" i="1" s="1"/>
  <c r="W18" i="2"/>
  <c r="F27" i="1" s="1"/>
  <c r="X18" i="2"/>
  <c r="F28" i="1" s="1"/>
  <c r="Y18" i="2"/>
  <c r="F29" i="1" s="1"/>
  <c r="Z18" i="2"/>
  <c r="F30" i="1" s="1"/>
  <c r="AA18" i="2"/>
  <c r="F31" i="1" s="1"/>
  <c r="AB18" i="2"/>
  <c r="F32" i="1" s="1"/>
  <c r="AC18" i="2"/>
  <c r="F33" i="1" s="1"/>
  <c r="AD18" i="2"/>
  <c r="F34" i="1" s="1"/>
  <c r="AE18" i="2"/>
  <c r="F35" i="1" s="1"/>
  <c r="E18" i="2"/>
  <c r="D18" i="2"/>
  <c r="D18" i="4" l="1"/>
  <c r="F74" i="1" s="1"/>
  <c r="E18" i="4"/>
  <c r="F75" i="1" s="1"/>
  <c r="F18" i="4"/>
  <c r="F76" i="1" s="1"/>
  <c r="G18" i="4"/>
  <c r="H18" i="4"/>
  <c r="F78" i="1" s="1"/>
  <c r="I18" i="4"/>
  <c r="J18" i="4"/>
  <c r="K18" i="4"/>
  <c r="L18" i="4"/>
  <c r="M18" i="4"/>
  <c r="N18" i="4"/>
  <c r="O18" i="4"/>
  <c r="P18" i="4"/>
  <c r="Q18" i="4"/>
  <c r="F87" i="1" s="1"/>
  <c r="R18" i="4"/>
  <c r="S18" i="4"/>
  <c r="T18" i="4"/>
  <c r="F90" i="1" s="1"/>
  <c r="U18" i="4"/>
  <c r="F91" i="1" s="1"/>
  <c r="V18" i="4"/>
  <c r="F92" i="1" s="1"/>
  <c r="W18" i="4"/>
  <c r="X18" i="4"/>
  <c r="F94" i="1" s="1"/>
  <c r="Y18" i="4"/>
  <c r="Z18" i="4"/>
  <c r="C18" i="4"/>
  <c r="C18" i="2"/>
  <c r="F7" i="1" s="1"/>
  <c r="G7" i="1" s="1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I19" i="2"/>
  <c r="J19" i="2"/>
  <c r="K19" i="2"/>
  <c r="L19" i="2"/>
  <c r="M19" i="2"/>
  <c r="H19" i="2"/>
  <c r="E19" i="2"/>
  <c r="D19" i="2"/>
  <c r="C19" i="2"/>
  <c r="AK19" i="3"/>
  <c r="AI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L19" i="3"/>
  <c r="J19" i="3"/>
  <c r="I19" i="3"/>
  <c r="G19" i="3"/>
  <c r="H19" i="3"/>
  <c r="F19" i="3"/>
  <c r="E19" i="3"/>
  <c r="C19" i="3"/>
  <c r="D19" i="4"/>
  <c r="E19" i="4"/>
  <c r="F19" i="4"/>
  <c r="H19" i="4"/>
  <c r="Q19" i="4"/>
  <c r="V19" i="4"/>
  <c r="X19" i="4"/>
  <c r="L19" i="4" l="1"/>
  <c r="F82" i="1"/>
  <c r="U19" i="4"/>
  <c r="W19" i="4"/>
  <c r="F93" i="1"/>
  <c r="S19" i="4"/>
  <c r="F89" i="1"/>
  <c r="O19" i="4"/>
  <c r="F85" i="1"/>
  <c r="K19" i="4"/>
  <c r="F81" i="1"/>
  <c r="G19" i="4"/>
  <c r="F77" i="1"/>
  <c r="P19" i="4"/>
  <c r="F86" i="1"/>
  <c r="T19" i="4"/>
  <c r="Z19" i="4"/>
  <c r="F96" i="1"/>
  <c r="R19" i="4"/>
  <c r="F88" i="1"/>
  <c r="N19" i="4"/>
  <c r="F84" i="1"/>
  <c r="J19" i="4"/>
  <c r="F80" i="1"/>
  <c r="M19" i="4"/>
  <c r="F83" i="1"/>
  <c r="I19" i="4"/>
  <c r="F79" i="1"/>
  <c r="Y19" i="4"/>
  <c r="F95" i="1"/>
  <c r="C19" i="4"/>
  <c r="F73" i="1"/>
  <c r="G8" i="1"/>
  <c r="G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E97" i="1" l="1"/>
  <c r="G37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 l="1"/>
</calcChain>
</file>

<file path=xl/sharedStrings.xml><?xml version="1.0" encoding="utf-8"?>
<sst xmlns="http://schemas.openxmlformats.org/spreadsheetml/2006/main" count="448" uniqueCount="220">
  <si>
    <t>číslo kotelny</t>
  </si>
  <si>
    <t>Adresa, č.p.</t>
  </si>
  <si>
    <t>výroba tepla</t>
  </si>
  <si>
    <t>kotelny</t>
  </si>
  <si>
    <t>GJ</t>
  </si>
  <si>
    <t>K3</t>
  </si>
  <si>
    <t xml:space="preserve">Anglická 17/391 </t>
  </si>
  <si>
    <t>K4</t>
  </si>
  <si>
    <t xml:space="preserve">Anglická 18/225 </t>
  </si>
  <si>
    <t>K5</t>
  </si>
  <si>
    <t xml:space="preserve">Anglická 25/384          </t>
  </si>
  <si>
    <t xml:space="preserve">Italská  1/384            </t>
  </si>
  <si>
    <t xml:space="preserve">Italská  3/384   </t>
  </si>
  <si>
    <t>K9</t>
  </si>
  <si>
    <t xml:space="preserve">Bělehradská  96/644 </t>
  </si>
  <si>
    <t>K14</t>
  </si>
  <si>
    <t xml:space="preserve">Blanická 24/1788 </t>
  </si>
  <si>
    <t>K18</t>
  </si>
  <si>
    <t xml:space="preserve">Čerchovská  6/1981 </t>
  </si>
  <si>
    <t>K20</t>
  </si>
  <si>
    <t xml:space="preserve">Francouzská 11/852 </t>
  </si>
  <si>
    <t>K45</t>
  </si>
  <si>
    <t xml:space="preserve">Londýnská 61/375 </t>
  </si>
  <si>
    <t>K51</t>
  </si>
  <si>
    <t xml:space="preserve">Mánesova 20/1624 </t>
  </si>
  <si>
    <t>K52</t>
  </si>
  <si>
    <t xml:space="preserve">Mikovcova  3/574 </t>
  </si>
  <si>
    <t>K66</t>
  </si>
  <si>
    <t xml:space="preserve">Slezská  5/2298 </t>
  </si>
  <si>
    <t>K87</t>
  </si>
  <si>
    <t xml:space="preserve">Vinohradská 21/405 </t>
  </si>
  <si>
    <t>K88</t>
  </si>
  <si>
    <t xml:space="preserve">Vinohradská 69/1431 </t>
  </si>
  <si>
    <t>K16</t>
  </si>
  <si>
    <t xml:space="preserve">Bruselská  9/680  </t>
  </si>
  <si>
    <t>K19</t>
  </si>
  <si>
    <t xml:space="preserve">Dittrichova  9/337    </t>
  </si>
  <si>
    <t>K22</t>
  </si>
  <si>
    <t xml:space="preserve">Hálkova  1/1612 </t>
  </si>
  <si>
    <t>K29</t>
  </si>
  <si>
    <t xml:space="preserve">Ječná 29/529 </t>
  </si>
  <si>
    <t>K31</t>
  </si>
  <si>
    <t xml:space="preserve">Karlovo nám. 7/325 </t>
  </si>
  <si>
    <t>K33</t>
  </si>
  <si>
    <t xml:space="preserve">Karlovo nám. 34/551 </t>
  </si>
  <si>
    <t>K39</t>
  </si>
  <si>
    <t xml:space="preserve">Lípová 13/523 </t>
  </si>
  <si>
    <t>K53</t>
  </si>
  <si>
    <t xml:space="preserve">Na Rybníčku 14/1350 </t>
  </si>
  <si>
    <t>K75</t>
  </si>
  <si>
    <t xml:space="preserve">Šafaříkova 14/557 </t>
  </si>
  <si>
    <t>K78</t>
  </si>
  <si>
    <t xml:space="preserve">Trojanova  7/336 </t>
  </si>
  <si>
    <t>K82</t>
  </si>
  <si>
    <t xml:space="preserve">V tůních 11/1357 </t>
  </si>
  <si>
    <t>K84</t>
  </si>
  <si>
    <t xml:space="preserve">Václavská 14/2068 </t>
  </si>
  <si>
    <t>K85</t>
  </si>
  <si>
    <t xml:space="preserve">Václavská 18/2069 </t>
  </si>
  <si>
    <t>K97</t>
  </si>
  <si>
    <t xml:space="preserve">Žitná 32/2055 </t>
  </si>
  <si>
    <t>K98</t>
  </si>
  <si>
    <t xml:space="preserve">Žitná 38/573 </t>
  </si>
  <si>
    <t>K6</t>
  </si>
  <si>
    <t xml:space="preserve">Bělehradská  37/664  </t>
  </si>
  <si>
    <t xml:space="preserve">Bělehradská  39/663 </t>
  </si>
  <si>
    <t>K8</t>
  </si>
  <si>
    <t xml:space="preserve">Bělehradská 58/2324 </t>
  </si>
  <si>
    <t>K11</t>
  </si>
  <si>
    <t xml:space="preserve">Belgická  2/279 </t>
  </si>
  <si>
    <t>K37</t>
  </si>
  <si>
    <t xml:space="preserve">Legerova  5/1878 </t>
  </si>
  <si>
    <t>K58</t>
  </si>
  <si>
    <t xml:space="preserve">Plavecká 10/402 </t>
  </si>
  <si>
    <t>K59</t>
  </si>
  <si>
    <t xml:space="preserve">Podskalská  8/2054 </t>
  </si>
  <si>
    <t>K60</t>
  </si>
  <si>
    <t xml:space="preserve">Rejskova 11/2369 </t>
  </si>
  <si>
    <t xml:space="preserve">Rejskova 13/2330  </t>
  </si>
  <si>
    <t>K63</t>
  </si>
  <si>
    <t xml:space="preserve">Sarajevská 16/68 </t>
  </si>
  <si>
    <t>K65</t>
  </si>
  <si>
    <t xml:space="preserve">Sekaninova 36/1204 </t>
  </si>
  <si>
    <t>K70</t>
  </si>
  <si>
    <t xml:space="preserve">Sokolská 18/1869 </t>
  </si>
  <si>
    <t>K71</t>
  </si>
  <si>
    <t xml:space="preserve">Sokolská 20/1868 </t>
  </si>
  <si>
    <t>K74</t>
  </si>
  <si>
    <t xml:space="preserve">Šafaříkova 10/253 </t>
  </si>
  <si>
    <t>K80</t>
  </si>
  <si>
    <t>Trojická 2/387</t>
  </si>
  <si>
    <t>K89</t>
  </si>
  <si>
    <t xml:space="preserve">Vratislavova  2/33 </t>
  </si>
  <si>
    <t>K91</t>
  </si>
  <si>
    <t xml:space="preserve">Vyšehradská 15/418 </t>
  </si>
  <si>
    <t>K92</t>
  </si>
  <si>
    <t xml:space="preserve">Vyšehradská 35/428 </t>
  </si>
  <si>
    <t>K93</t>
  </si>
  <si>
    <t xml:space="preserve">Záhřebská  4/614 </t>
  </si>
  <si>
    <t>K2</t>
  </si>
  <si>
    <t xml:space="preserve">Americká 38/118 </t>
  </si>
  <si>
    <t>K7</t>
  </si>
  <si>
    <t xml:space="preserve">Bělehradská  51/449 </t>
  </si>
  <si>
    <t>K12</t>
  </si>
  <si>
    <t xml:space="preserve">Belgická  8/226 </t>
  </si>
  <si>
    <t>K13</t>
  </si>
  <si>
    <t xml:space="preserve">Belgická 21/519 </t>
  </si>
  <si>
    <t>K17</t>
  </si>
  <si>
    <t xml:space="preserve">Bruselská 12/413 </t>
  </si>
  <si>
    <t>K21</t>
  </si>
  <si>
    <t xml:space="preserve">Francouzská 22/145 </t>
  </si>
  <si>
    <t>K23</t>
  </si>
  <si>
    <t xml:space="preserve">Hálkova 13/1616 </t>
  </si>
  <si>
    <t>K26</t>
  </si>
  <si>
    <t xml:space="preserve">Jana Masaryka 31/627 </t>
  </si>
  <si>
    <t>K28</t>
  </si>
  <si>
    <t xml:space="preserve">Jana Masaryka 38/701 </t>
  </si>
  <si>
    <t>K32</t>
  </si>
  <si>
    <t xml:space="preserve">Karlovo nám. 18/287 </t>
  </si>
  <si>
    <t>K38</t>
  </si>
  <si>
    <t xml:space="preserve">Legerova 37/1646 </t>
  </si>
  <si>
    <t>K44</t>
  </si>
  <si>
    <t xml:space="preserve">Londýnská 4/445 </t>
  </si>
  <si>
    <t>K50</t>
  </si>
  <si>
    <t xml:space="preserve">Máchova 17/2463 </t>
  </si>
  <si>
    <t>K72</t>
  </si>
  <si>
    <t xml:space="preserve">Sokolská 27/464   </t>
  </si>
  <si>
    <t xml:space="preserve">Sokolská 29/464         </t>
  </si>
  <si>
    <t>K73</t>
  </si>
  <si>
    <t xml:space="preserve">Sokolská 36/1800    </t>
  </si>
  <si>
    <t>Sokolská 38/1799</t>
  </si>
  <si>
    <t>K15</t>
  </si>
  <si>
    <t xml:space="preserve">Botičská 8/130 </t>
  </si>
  <si>
    <t>K25</t>
  </si>
  <si>
    <t xml:space="preserve">Jana Masaryka 21/400 </t>
  </si>
  <si>
    <t>K27</t>
  </si>
  <si>
    <t xml:space="preserve">Jana Masaryka 34/638 </t>
  </si>
  <si>
    <t>K30</t>
  </si>
  <si>
    <t>Karlovo nám. 1/23 NR</t>
  </si>
  <si>
    <t>K35</t>
  </si>
  <si>
    <t xml:space="preserve">Kladská 25/2187 </t>
  </si>
  <si>
    <t>K36</t>
  </si>
  <si>
    <t xml:space="preserve">Koperníkova 7/1071 </t>
  </si>
  <si>
    <t>K40</t>
  </si>
  <si>
    <t xml:space="preserve">Londýnská 16/537 </t>
  </si>
  <si>
    <t>K42</t>
  </si>
  <si>
    <t xml:space="preserve">Londýnská 19/814 </t>
  </si>
  <si>
    <t>K43</t>
  </si>
  <si>
    <t xml:space="preserve">Londýnská 34/782 </t>
  </si>
  <si>
    <t>K47</t>
  </si>
  <si>
    <t xml:space="preserve">Máchova  3/704 </t>
  </si>
  <si>
    <t>K48</t>
  </si>
  <si>
    <t xml:space="preserve">Máchova  5/435 </t>
  </si>
  <si>
    <t>K49</t>
  </si>
  <si>
    <t xml:space="preserve">Máchova 14/1029 </t>
  </si>
  <si>
    <t>K54</t>
  </si>
  <si>
    <t xml:space="preserve">Na Smetance 1/505 </t>
  </si>
  <si>
    <t>K55</t>
  </si>
  <si>
    <t xml:space="preserve">Na Zbořenci  7/264 </t>
  </si>
  <si>
    <t>K57</t>
  </si>
  <si>
    <t>Nám. Míru 20/600</t>
  </si>
  <si>
    <t>K61</t>
  </si>
  <si>
    <t xml:space="preserve">Resslova 10/308 </t>
  </si>
  <si>
    <t>K64</t>
  </si>
  <si>
    <t xml:space="preserve">Sázavská 5/830  </t>
  </si>
  <si>
    <t>K69</t>
  </si>
  <si>
    <t xml:space="preserve">Slovenská 27/1726 </t>
  </si>
  <si>
    <t>K77</t>
  </si>
  <si>
    <t xml:space="preserve">Španělská 16/1778 </t>
  </si>
  <si>
    <t>K79</t>
  </si>
  <si>
    <t xml:space="preserve">Trojická 18/397 </t>
  </si>
  <si>
    <t>K81</t>
  </si>
  <si>
    <t xml:space="preserve">Uruguayská  8/429 </t>
  </si>
  <si>
    <t>K86</t>
  </si>
  <si>
    <t xml:space="preserve">Viničná 1/440 </t>
  </si>
  <si>
    <t>K90</t>
  </si>
  <si>
    <t xml:space="preserve">Vratislavova 13/64 </t>
  </si>
  <si>
    <t>K94</t>
  </si>
  <si>
    <t xml:space="preserve">Záhřebská 15/539 </t>
  </si>
  <si>
    <t>Pořadové číslo</t>
  </si>
  <si>
    <t>zdroje</t>
  </si>
  <si>
    <t>Jednotková cena za GJ</t>
  </si>
  <si>
    <t>Celková cena za zdroj/1rok</t>
  </si>
  <si>
    <t>Kč bez DPH</t>
  </si>
  <si>
    <t>-</t>
  </si>
  <si>
    <t>Tabulka pro zadání cen (Balíčky 1 - 3 celkem)</t>
  </si>
  <si>
    <t>CELKEM bez DPH</t>
  </si>
  <si>
    <t>Výše DPH</t>
  </si>
  <si>
    <t>CELKEM s DPH</t>
  </si>
  <si>
    <t>Proměnné náklady</t>
  </si>
  <si>
    <t>Palivo</t>
  </si>
  <si>
    <t>Předpoklad odběru (GJ)</t>
  </si>
  <si>
    <t>1.</t>
  </si>
  <si>
    <t>1.1.</t>
  </si>
  <si>
    <t>2.4.</t>
  </si>
  <si>
    <t>2.5.</t>
  </si>
  <si>
    <t>2.6.</t>
  </si>
  <si>
    <t>3.</t>
  </si>
  <si>
    <t>1.2</t>
  </si>
  <si>
    <t>2.1</t>
  </si>
  <si>
    <t>2.2</t>
  </si>
  <si>
    <t>2.3</t>
  </si>
  <si>
    <t>Surovina(Kč/MWh)</t>
  </si>
  <si>
    <t>Předpoklad odběru (GJ) (data 2016)</t>
  </si>
  <si>
    <t>2.1.</t>
  </si>
  <si>
    <t>referenční účinnost</t>
  </si>
  <si>
    <t>Stálé náklady (Kč/GJ)</t>
  </si>
  <si>
    <t>Celková cena Kč</t>
  </si>
  <si>
    <t>Mzdy a zákonné pojištění (Kč/GJ)</t>
  </si>
  <si>
    <t>Opravy a údržba (Kč/GJ)</t>
  </si>
  <si>
    <t>Nájem (Kč/GJ)</t>
  </si>
  <si>
    <t>Výrobní režie (Kč/GJ)</t>
  </si>
  <si>
    <t>Správní režie (Kč/GJ)</t>
  </si>
  <si>
    <t>Ostatní stálé náklady (Kč/GJ)</t>
  </si>
  <si>
    <t>Zisk (Kč/GJ)</t>
  </si>
  <si>
    <t>Celková cena (Kč/GJ)</t>
  </si>
  <si>
    <t>Elektrická energie (Kč/GJ)</t>
  </si>
  <si>
    <t>Regulované části ceny paliva ( cena za přepravu a distribuci, cena za služby operátora trhu..) (Kč/GJ)</t>
  </si>
  <si>
    <t>Surovina (Kč/GJ)</t>
  </si>
  <si>
    <t>sezóna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</si>
</sst>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.0000"/>
    <numFmt numFmtId="166" formatCode="#,##0.0000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07">
    <xf numFmtId="0" fontId="0" fillId="0" borderId="0" xfId="0"/>
    <xf numFmtId="4" fontId="0" fillId="0" borderId="0" xfId="0" applyNumberFormat="1"/>
    <xf numFmtId="0" fontId="18" fillId="0" borderId="10" xfId="0" applyFont="1" applyBorder="1" applyAlignment="1">
      <alignment horizontal="center" wrapText="1"/>
    </xf>
    <xf numFmtId="0" fontId="18" fillId="0" borderId="38" xfId="0" applyFont="1" applyBorder="1" applyAlignment="1">
      <alignment horizontal="center" wrapText="1"/>
    </xf>
    <xf numFmtId="4" fontId="19" fillId="0" borderId="28" xfId="1" applyNumberFormat="1" applyFont="1" applyFill="1" applyBorder="1" applyAlignment="1">
      <alignment horizontal="center" vertical="center" wrapText="1"/>
    </xf>
    <xf numFmtId="4" fontId="19" fillId="0" borderId="26" xfId="1" applyNumberFormat="1" applyFont="1" applyFill="1" applyBorder="1" applyAlignment="1">
      <alignment horizontal="center" vertical="center" wrapText="1"/>
    </xf>
    <xf numFmtId="0" fontId="19" fillId="0" borderId="31" xfId="1" applyFont="1" applyFill="1" applyBorder="1" applyAlignment="1">
      <alignment horizontal="center" vertical="center" wrapText="1"/>
    </xf>
    <xf numFmtId="0" fontId="20" fillId="0" borderId="10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0" fontId="20" fillId="0" borderId="13" xfId="1" applyFont="1" applyBorder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1" applyFont="1"/>
    <xf numFmtId="0" fontId="19" fillId="0" borderId="0" xfId="1" applyFont="1" applyFill="1"/>
    <xf numFmtId="4" fontId="20" fillId="0" borderId="0" xfId="1" applyNumberFormat="1" applyFont="1" applyFill="1"/>
    <xf numFmtId="0" fontId="20" fillId="0" borderId="41" xfId="1" applyFont="1" applyBorder="1"/>
    <xf numFmtId="0" fontId="21" fillId="0" borderId="42" xfId="0" applyFont="1" applyBorder="1"/>
    <xf numFmtId="0" fontId="21" fillId="0" borderId="21" xfId="0" applyFont="1" applyBorder="1"/>
    <xf numFmtId="0" fontId="19" fillId="0" borderId="31" xfId="1" applyFont="1" applyFill="1" applyBorder="1" applyAlignment="1">
      <alignment horizontal="center" vertical="center"/>
    </xf>
    <xf numFmtId="4" fontId="19" fillId="0" borderId="43" xfId="1" applyNumberFormat="1" applyFont="1" applyFill="1" applyBorder="1" applyAlignment="1">
      <alignment horizontal="center" vertical="center" wrapText="1"/>
    </xf>
    <xf numFmtId="0" fontId="19" fillId="0" borderId="32" xfId="1" applyFont="1" applyFill="1" applyBorder="1" applyAlignment="1">
      <alignment horizontal="center" vertical="center"/>
    </xf>
    <xf numFmtId="4" fontId="22" fillId="0" borderId="28" xfId="1" applyNumberFormat="1" applyFont="1" applyFill="1" applyBorder="1" applyAlignment="1">
      <alignment horizontal="center" vertical="center"/>
    </xf>
    <xf numFmtId="164" fontId="20" fillId="26" borderId="10" xfId="1" applyNumberFormat="1" applyFont="1" applyFill="1" applyBorder="1"/>
    <xf numFmtId="164" fontId="21" fillId="0" borderId="12" xfId="0" applyNumberFormat="1" applyFont="1" applyBorder="1"/>
    <xf numFmtId="0" fontId="19" fillId="24" borderId="16" xfId="1" applyFont="1" applyFill="1" applyBorder="1" applyAlignment="1">
      <alignment horizontal="center" vertical="center"/>
    </xf>
    <xf numFmtId="4" fontId="22" fillId="24" borderId="25" xfId="1" applyNumberFormat="1" applyFont="1" applyFill="1" applyBorder="1" applyAlignment="1">
      <alignment horizontal="center" vertical="center"/>
    </xf>
    <xf numFmtId="164" fontId="20" fillId="26" borderId="15" xfId="1" applyNumberFormat="1" applyFont="1" applyFill="1" applyBorder="1"/>
    <xf numFmtId="164" fontId="21" fillId="0" borderId="18" xfId="0" applyNumberFormat="1" applyFont="1" applyBorder="1"/>
    <xf numFmtId="0" fontId="19" fillId="0" borderId="16" xfId="1" applyFont="1" applyFill="1" applyBorder="1" applyAlignment="1">
      <alignment horizontal="center" vertical="center"/>
    </xf>
    <xf numFmtId="4" fontId="22" fillId="0" borderId="25" xfId="1" applyNumberFormat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/>
    </xf>
    <xf numFmtId="4" fontId="22" fillId="0" borderId="27" xfId="1" applyNumberFormat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center" vertical="center"/>
    </xf>
    <xf numFmtId="4" fontId="22" fillId="0" borderId="29" xfId="1" applyNumberFormat="1" applyFont="1" applyFill="1" applyBorder="1" applyAlignment="1">
      <alignment horizontal="center" vertical="center"/>
    </xf>
    <xf numFmtId="164" fontId="20" fillId="26" borderId="13" xfId="1" applyNumberFormat="1" applyFont="1" applyFill="1" applyBorder="1"/>
    <xf numFmtId="164" fontId="21" fillId="0" borderId="14" xfId="0" applyNumberFormat="1" applyFont="1" applyBorder="1"/>
    <xf numFmtId="0" fontId="19" fillId="0" borderId="16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19" fillId="24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3" fillId="25" borderId="32" xfId="0" applyFont="1" applyFill="1" applyBorder="1" applyAlignment="1">
      <alignment horizontal="center" vertical="center"/>
    </xf>
    <xf numFmtId="4" fontId="20" fillId="25" borderId="28" xfId="0" applyNumberFormat="1" applyFont="1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center" vertical="center"/>
    </xf>
    <xf numFmtId="4" fontId="20" fillId="25" borderId="25" xfId="0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23" fillId="25" borderId="33" xfId="0" applyFont="1" applyFill="1" applyBorder="1" applyAlignment="1">
      <alignment horizontal="center" vertical="center"/>
    </xf>
    <xf numFmtId="4" fontId="20" fillId="25" borderId="29" xfId="0" applyNumberFormat="1" applyFont="1" applyFill="1" applyBorder="1" applyAlignment="1">
      <alignment horizontal="center" vertical="center"/>
    </xf>
    <xf numFmtId="0" fontId="23" fillId="0" borderId="21" xfId="1" applyFont="1" applyBorder="1"/>
    <xf numFmtId="0" fontId="18" fillId="0" borderId="22" xfId="0" applyFont="1" applyBorder="1"/>
    <xf numFmtId="0" fontId="23" fillId="25" borderId="37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right"/>
    </xf>
    <xf numFmtId="164" fontId="18" fillId="0" borderId="37" xfId="0" applyNumberFormat="1" applyFont="1" applyBorder="1"/>
    <xf numFmtId="4" fontId="18" fillId="0" borderId="37" xfId="0" applyNumberFormat="1" applyFont="1" applyBorder="1"/>
    <xf numFmtId="0" fontId="0" fillId="0" borderId="37" xfId="0" applyBorder="1"/>
    <xf numFmtId="0" fontId="20" fillId="25" borderId="16" xfId="0" applyFont="1" applyFill="1" applyBorder="1" applyAlignment="1">
      <alignment horizontal="center" vertical="center" textRotation="90"/>
    </xf>
    <xf numFmtId="49" fontId="0" fillId="0" borderId="0" xfId="0" applyNumberFormat="1"/>
    <xf numFmtId="0" fontId="0" fillId="0" borderId="17" xfId="0" applyBorder="1"/>
    <xf numFmtId="0" fontId="0" fillId="0" borderId="17" xfId="0" applyBorder="1" applyAlignment="1">
      <alignment wrapText="1"/>
    </xf>
    <xf numFmtId="49" fontId="0" fillId="0" borderId="17" xfId="0" applyNumberFormat="1" applyBorder="1"/>
    <xf numFmtId="0" fontId="25" fillId="0" borderId="17" xfId="0" applyFont="1" applyBorder="1" applyAlignment="1">
      <alignment wrapText="1"/>
    </xf>
    <xf numFmtId="0" fontId="0" fillId="0" borderId="17" xfId="0" applyFont="1" applyBorder="1" applyAlignment="1">
      <alignment textRotation="90"/>
    </xf>
    <xf numFmtId="0" fontId="20" fillId="25" borderId="17" xfId="0" applyFont="1" applyFill="1" applyBorder="1" applyAlignment="1">
      <alignment horizontal="center" vertical="center" textRotation="90"/>
    </xf>
    <xf numFmtId="0" fontId="0" fillId="0" borderId="16" xfId="0" applyBorder="1"/>
    <xf numFmtId="0" fontId="0" fillId="0" borderId="16" xfId="0" applyFont="1" applyBorder="1" applyAlignment="1">
      <alignment textRotation="90"/>
    </xf>
    <xf numFmtId="0" fontId="0" fillId="0" borderId="15" xfId="0" applyFont="1" applyBorder="1" applyAlignment="1">
      <alignment textRotation="90"/>
    </xf>
    <xf numFmtId="0" fontId="20" fillId="25" borderId="18" xfId="0" applyFont="1" applyFill="1" applyBorder="1" applyAlignment="1">
      <alignment horizontal="center" vertical="center" textRotation="90"/>
    </xf>
    <xf numFmtId="0" fontId="0" fillId="0" borderId="18" xfId="0" applyBorder="1"/>
    <xf numFmtId="49" fontId="0" fillId="0" borderId="15" xfId="0" applyNumberFormat="1" applyBorder="1"/>
    <xf numFmtId="0" fontId="0" fillId="0" borderId="18" xfId="0" applyFont="1" applyBorder="1" applyAlignment="1">
      <alignment textRotation="90"/>
    </xf>
    <xf numFmtId="0" fontId="0" fillId="0" borderId="18" xfId="0" applyBorder="1" applyAlignment="1">
      <alignment wrapText="1"/>
    </xf>
    <xf numFmtId="0" fontId="25" fillId="0" borderId="18" xfId="0" applyFont="1" applyBorder="1" applyAlignment="1">
      <alignment wrapText="1"/>
    </xf>
    <xf numFmtId="49" fontId="0" fillId="27" borderId="15" xfId="0" applyNumberFormat="1" applyFill="1" applyBorder="1"/>
    <xf numFmtId="0" fontId="0" fillId="27" borderId="18" xfId="0" applyFill="1" applyBorder="1" applyAlignment="1">
      <alignment wrapText="1"/>
    </xf>
    <xf numFmtId="0" fontId="0" fillId="27" borderId="16" xfId="0" applyFill="1" applyBorder="1"/>
    <xf numFmtId="0" fontId="0" fillId="27" borderId="17" xfId="0" applyFill="1" applyBorder="1"/>
    <xf numFmtId="0" fontId="0" fillId="27" borderId="18" xfId="0" applyFill="1" applyBorder="1"/>
    <xf numFmtId="49" fontId="25" fillId="0" borderId="13" xfId="0" applyNumberFormat="1" applyFont="1" applyBorder="1"/>
    <xf numFmtId="0" fontId="25" fillId="0" borderId="14" xfId="0" applyFont="1" applyBorder="1" applyAlignment="1">
      <alignment wrapText="1"/>
    </xf>
    <xf numFmtId="0" fontId="25" fillId="0" borderId="33" xfId="0" applyFont="1" applyBorder="1"/>
    <xf numFmtId="0" fontId="25" fillId="0" borderId="45" xfId="0" applyFont="1" applyBorder="1"/>
    <xf numFmtId="0" fontId="25" fillId="0" borderId="14" xfId="0" applyFont="1" applyBorder="1"/>
    <xf numFmtId="0" fontId="25" fillId="0" borderId="16" xfId="0" applyFont="1" applyBorder="1"/>
    <xf numFmtId="0" fontId="25" fillId="0" borderId="17" xfId="0" applyFont="1" applyBorder="1"/>
    <xf numFmtId="0" fontId="0" fillId="28" borderId="10" xfId="0" applyFill="1" applyBorder="1"/>
    <xf numFmtId="0" fontId="0" fillId="28" borderId="12" xfId="0" applyFill="1" applyBorder="1"/>
    <xf numFmtId="0" fontId="21" fillId="28" borderId="32" xfId="0" applyFont="1" applyFill="1" applyBorder="1" applyAlignment="1">
      <alignment horizontal="center"/>
    </xf>
    <xf numFmtId="0" fontId="21" fillId="28" borderId="11" xfId="0" applyFont="1" applyFill="1" applyBorder="1" applyAlignment="1">
      <alignment horizontal="center"/>
    </xf>
    <xf numFmtId="0" fontId="21" fillId="28" borderId="12" xfId="0" applyFont="1" applyFill="1" applyBorder="1" applyAlignment="1">
      <alignment horizontal="center"/>
    </xf>
    <xf numFmtId="0" fontId="0" fillId="28" borderId="16" xfId="0" applyFill="1" applyBorder="1"/>
    <xf numFmtId="0" fontId="0" fillId="28" borderId="17" xfId="0" applyFill="1" applyBorder="1"/>
    <xf numFmtId="0" fontId="0" fillId="28" borderId="15" xfId="0" applyFill="1" applyBorder="1"/>
    <xf numFmtId="0" fontId="0" fillId="28" borderId="18" xfId="0" applyFill="1" applyBorder="1"/>
    <xf numFmtId="0" fontId="23" fillId="28" borderId="16" xfId="0" applyFont="1" applyFill="1" applyBorder="1" applyAlignment="1">
      <alignment horizontal="center" vertical="center"/>
    </xf>
    <xf numFmtId="0" fontId="23" fillId="28" borderId="17" xfId="0" applyFont="1" applyFill="1" applyBorder="1" applyAlignment="1">
      <alignment horizontal="center" vertical="center"/>
    </xf>
    <xf numFmtId="0" fontId="23" fillId="28" borderId="18" xfId="0" applyFont="1" applyFill="1" applyBorder="1" applyAlignment="1">
      <alignment horizontal="center" vertical="center"/>
    </xf>
    <xf numFmtId="49" fontId="24" fillId="29" borderId="15" xfId="0" applyNumberFormat="1" applyFont="1" applyFill="1" applyBorder="1"/>
    <xf numFmtId="0" fontId="24" fillId="29" borderId="18" xfId="0" applyFont="1" applyFill="1" applyBorder="1" applyAlignment="1">
      <alignment wrapText="1"/>
    </xf>
    <xf numFmtId="0" fontId="0" fillId="29" borderId="16" xfId="0" applyFill="1" applyBorder="1"/>
    <xf numFmtId="0" fontId="0" fillId="29" borderId="17" xfId="0" applyFill="1" applyBorder="1"/>
    <xf numFmtId="0" fontId="0" fillId="29" borderId="18" xfId="0" applyFill="1" applyBorder="1"/>
    <xf numFmtId="49" fontId="0" fillId="28" borderId="10" xfId="0" applyNumberFormat="1" applyFill="1" applyBorder="1"/>
    <xf numFmtId="49" fontId="0" fillId="28" borderId="15" xfId="0" applyNumberFormat="1" applyFill="1" applyBorder="1"/>
    <xf numFmtId="49" fontId="0" fillId="0" borderId="15" xfId="0" applyNumberFormat="1" applyFont="1" applyBorder="1" applyAlignment="1">
      <alignment textRotation="90"/>
    </xf>
    <xf numFmtId="49" fontId="0" fillId="0" borderId="17" xfId="0" applyNumberFormat="1" applyFont="1" applyBorder="1" applyAlignment="1">
      <alignment textRotation="90"/>
    </xf>
    <xf numFmtId="49" fontId="24" fillId="29" borderId="17" xfId="0" applyNumberFormat="1" applyFont="1" applyFill="1" applyBorder="1"/>
    <xf numFmtId="0" fontId="24" fillId="29" borderId="17" xfId="0" applyFont="1" applyFill="1" applyBorder="1" applyAlignment="1">
      <alignment wrapText="1"/>
    </xf>
    <xf numFmtId="49" fontId="25" fillId="0" borderId="45" xfId="0" applyNumberFormat="1" applyFont="1" applyBorder="1"/>
    <xf numFmtId="0" fontId="25" fillId="0" borderId="45" xfId="0" applyFont="1" applyBorder="1" applyAlignment="1">
      <alignment wrapText="1"/>
    </xf>
    <xf numFmtId="0" fontId="0" fillId="27" borderId="44" xfId="0" applyFill="1" applyBorder="1"/>
    <xf numFmtId="0" fontId="0" fillId="27" borderId="47" xfId="0" applyFill="1" applyBorder="1"/>
    <xf numFmtId="0" fontId="24" fillId="27" borderId="46" xfId="0" applyFont="1" applyFill="1" applyBorder="1"/>
    <xf numFmtId="0" fontId="21" fillId="28" borderId="32" xfId="0" applyFont="1" applyFill="1" applyBorder="1" applyAlignment="1">
      <alignment horizontal="center"/>
    </xf>
    <xf numFmtId="0" fontId="23" fillId="28" borderId="16" xfId="0" applyFont="1" applyFill="1" applyBorder="1" applyAlignment="1">
      <alignment horizontal="center" vertical="center"/>
    </xf>
    <xf numFmtId="165" fontId="22" fillId="0" borderId="25" xfId="0" applyNumberFormat="1" applyFont="1" applyFill="1" applyBorder="1" applyAlignment="1">
      <alignment horizontal="center" vertical="center"/>
    </xf>
    <xf numFmtId="165" fontId="22" fillId="24" borderId="25" xfId="0" applyNumberFormat="1" applyFont="1" applyFill="1" applyBorder="1" applyAlignment="1">
      <alignment horizontal="center" vertical="center"/>
    </xf>
    <xf numFmtId="165" fontId="22" fillId="0" borderId="26" xfId="0" applyNumberFormat="1" applyFont="1" applyFill="1" applyBorder="1" applyAlignment="1">
      <alignment horizontal="center" vertical="center"/>
    </xf>
    <xf numFmtId="165" fontId="22" fillId="0" borderId="2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62" xfId="0" applyBorder="1"/>
    <xf numFmtId="0" fontId="0" fillId="27" borderId="62" xfId="0" applyFill="1" applyBorder="1"/>
    <xf numFmtId="0" fontId="0" fillId="0" borderId="16" xfId="0" applyFill="1" applyBorder="1"/>
    <xf numFmtId="0" fontId="0" fillId="0" borderId="17" xfId="0" applyFill="1" applyBorder="1"/>
    <xf numFmtId="0" fontId="21" fillId="28" borderId="11" xfId="0" applyFont="1" applyFill="1" applyBorder="1" applyAlignment="1">
      <alignment horizontal="center" vertical="center"/>
    </xf>
    <xf numFmtId="49" fontId="0" fillId="28" borderId="10" xfId="0" applyNumberFormat="1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49" fontId="0" fillId="28" borderId="11" xfId="0" applyNumberFormat="1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49" fontId="0" fillId="28" borderId="15" xfId="0" applyNumberFormat="1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49" fontId="0" fillId="28" borderId="17" xfId="0" applyNumberFormat="1" applyFill="1" applyBorder="1" applyAlignment="1">
      <alignment horizontal="center" vertical="center"/>
    </xf>
    <xf numFmtId="0" fontId="0" fillId="28" borderId="17" xfId="0" applyFill="1" applyBorder="1" applyAlignment="1">
      <alignment horizontal="center" vertical="center"/>
    </xf>
    <xf numFmtId="0" fontId="21" fillId="28" borderId="32" xfId="0" applyFont="1" applyFill="1" applyBorder="1" applyAlignment="1">
      <alignment horizontal="center" vertical="center"/>
    </xf>
    <xf numFmtId="0" fontId="21" fillId="28" borderId="1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64" fontId="20" fillId="26" borderId="38" xfId="1" applyNumberFormat="1" applyFont="1" applyFill="1" applyBorder="1" applyAlignment="1">
      <alignment horizontal="right"/>
    </xf>
    <xf numFmtId="164" fontId="20" fillId="26" borderId="51" xfId="1" applyNumberFormat="1" applyFont="1" applyFill="1" applyBorder="1" applyAlignment="1">
      <alignment horizontal="right"/>
    </xf>
    <xf numFmtId="164" fontId="20" fillId="26" borderId="52" xfId="1" applyNumberFormat="1" applyFont="1" applyFill="1" applyBorder="1" applyAlignment="1">
      <alignment horizontal="right"/>
    </xf>
    <xf numFmtId="164" fontId="21" fillId="0" borderId="48" xfId="0" applyNumberFormat="1" applyFont="1" applyBorder="1" applyAlignment="1">
      <alignment horizontal="right"/>
    </xf>
    <xf numFmtId="164" fontId="21" fillId="0" borderId="49" xfId="0" applyNumberFormat="1" applyFont="1" applyBorder="1" applyAlignment="1">
      <alignment horizontal="right"/>
    </xf>
    <xf numFmtId="164" fontId="21" fillId="0" borderId="50" xfId="0" applyNumberFormat="1" applyFont="1" applyBorder="1" applyAlignment="1">
      <alignment horizontal="right"/>
    </xf>
    <xf numFmtId="165" fontId="20" fillId="0" borderId="53" xfId="0" applyNumberFormat="1" applyFont="1" applyFill="1" applyBorder="1" applyAlignment="1">
      <alignment horizontal="center" vertical="center"/>
    </xf>
    <xf numFmtId="165" fontId="20" fillId="0" borderId="50" xfId="0" applyNumberFormat="1" applyFont="1" applyFill="1" applyBorder="1" applyAlignment="1">
      <alignment horizontal="center" vertical="center"/>
    </xf>
    <xf numFmtId="164" fontId="20" fillId="26" borderId="64" xfId="1" applyNumberFormat="1" applyFont="1" applyFill="1" applyBorder="1" applyAlignment="1">
      <alignment horizontal="right"/>
    </xf>
    <xf numFmtId="164" fontId="21" fillId="0" borderId="12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/>
    </xf>
    <xf numFmtId="4" fontId="22" fillId="24" borderId="48" xfId="1" applyNumberFormat="1" applyFont="1" applyFill="1" applyBorder="1" applyAlignment="1">
      <alignment horizontal="center" vertical="center"/>
    </xf>
    <xf numFmtId="4" fontId="22" fillId="24" borderId="49" xfId="1" applyNumberFormat="1" applyFont="1" applyFill="1" applyBorder="1" applyAlignment="1">
      <alignment horizontal="center" vertical="center"/>
    </xf>
    <xf numFmtId="4" fontId="22" fillId="24" borderId="50" xfId="1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19" fillId="24" borderId="19" xfId="1" applyFont="1" applyFill="1" applyBorder="1" applyAlignment="1">
      <alignment horizontal="center" vertical="center"/>
    </xf>
    <xf numFmtId="0" fontId="19" fillId="24" borderId="23" xfId="1" applyFont="1" applyFill="1" applyBorder="1" applyAlignment="1">
      <alignment horizontal="center" vertical="center"/>
    </xf>
    <xf numFmtId="0" fontId="19" fillId="24" borderId="24" xfId="1" applyFont="1" applyFill="1" applyBorder="1" applyAlignment="1">
      <alignment horizontal="center" vertical="center"/>
    </xf>
    <xf numFmtId="0" fontId="23" fillId="0" borderId="39" xfId="1" applyFont="1" applyBorder="1" applyAlignment="1">
      <alignment horizontal="center"/>
    </xf>
    <xf numFmtId="0" fontId="23" fillId="0" borderId="40" xfId="1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164" fontId="20" fillId="26" borderId="15" xfId="1" applyNumberFormat="1" applyFont="1" applyFill="1" applyBorder="1" applyAlignment="1">
      <alignment horizontal="right"/>
    </xf>
    <xf numFmtId="164" fontId="20" fillId="26" borderId="13" xfId="1" applyNumberFormat="1" applyFont="1" applyFill="1" applyBorder="1" applyAlignment="1">
      <alignment horizontal="right"/>
    </xf>
    <xf numFmtId="164" fontId="21" fillId="0" borderId="14" xfId="0" applyNumberFormat="1" applyFont="1" applyBorder="1" applyAlignment="1">
      <alignment horizontal="right"/>
    </xf>
    <xf numFmtId="165" fontId="22" fillId="0" borderId="48" xfId="0" applyNumberFormat="1" applyFont="1" applyFill="1" applyBorder="1" applyAlignment="1">
      <alignment horizontal="center" vertical="center"/>
    </xf>
    <xf numFmtId="165" fontId="22" fillId="0" borderId="54" xfId="0" applyNumberFormat="1" applyFont="1" applyFill="1" applyBorder="1" applyAlignment="1">
      <alignment horizontal="center" vertical="center"/>
    </xf>
    <xf numFmtId="165" fontId="22" fillId="0" borderId="50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55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1" fillId="28" borderId="28" xfId="0" applyFont="1" applyFill="1" applyBorder="1" applyAlignment="1">
      <alignment horizontal="center" vertical="center"/>
    </xf>
    <xf numFmtId="0" fontId="21" fillId="28" borderId="57" xfId="0" applyFont="1" applyFill="1" applyBorder="1" applyAlignment="1">
      <alignment horizontal="center" vertical="center"/>
    </xf>
    <xf numFmtId="0" fontId="21" fillId="28" borderId="32" xfId="0" applyFont="1" applyFill="1" applyBorder="1" applyAlignment="1">
      <alignment horizontal="center" vertical="center"/>
    </xf>
    <xf numFmtId="0" fontId="23" fillId="28" borderId="25" xfId="0" applyFont="1" applyFill="1" applyBorder="1" applyAlignment="1">
      <alignment horizontal="center" vertical="center"/>
    </xf>
    <xf numFmtId="0" fontId="23" fillId="28" borderId="55" xfId="0" applyFont="1" applyFill="1" applyBorder="1" applyAlignment="1">
      <alignment horizontal="center" vertical="center"/>
    </xf>
    <xf numFmtId="0" fontId="23" fillId="28" borderId="16" xfId="0" applyFont="1" applyFill="1" applyBorder="1" applyAlignment="1">
      <alignment horizontal="center" vertical="center"/>
    </xf>
    <xf numFmtId="0" fontId="0" fillId="27" borderId="25" xfId="0" applyFill="1" applyBorder="1" applyAlignment="1">
      <alignment horizontal="center"/>
    </xf>
    <xf numFmtId="0" fontId="0" fillId="27" borderId="55" xfId="0" applyFill="1" applyBorder="1" applyAlignment="1">
      <alignment horizontal="center"/>
    </xf>
    <xf numFmtId="0" fontId="0" fillId="27" borderId="16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29" borderId="62" xfId="0" applyFill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0" fillId="27" borderId="62" xfId="0" applyFill="1" applyBorder="1" applyAlignment="1">
      <alignment horizontal="center"/>
    </xf>
    <xf numFmtId="0" fontId="21" fillId="28" borderId="61" xfId="0" applyFont="1" applyFill="1" applyBorder="1" applyAlignment="1">
      <alignment horizontal="center" vertical="center"/>
    </xf>
    <xf numFmtId="0" fontId="23" fillId="28" borderId="62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27" borderId="25" xfId="0" applyNumberFormat="1" applyFill="1" applyBorder="1" applyAlignment="1">
      <alignment horizontal="center"/>
    </xf>
    <xf numFmtId="0" fontId="0" fillId="27" borderId="55" xfId="0" applyNumberFormat="1" applyFill="1" applyBorder="1" applyAlignment="1">
      <alignment horizontal="center"/>
    </xf>
    <xf numFmtId="0" fontId="0" fillId="27" borderId="59" xfId="0" applyFill="1" applyBorder="1" applyAlignment="1">
      <alignment horizontal="center"/>
    </xf>
    <xf numFmtId="0" fontId="0" fillId="0" borderId="0" xfId="0" applyAlignment="1">
      <alignment horizontal="center"/>
    </xf>
    <xf numFmtId="0" fontId="21" fillId="28" borderId="58" xfId="0" applyFont="1" applyFill="1" applyBorder="1" applyAlignment="1">
      <alignment horizontal="center" vertical="center"/>
    </xf>
    <xf numFmtId="0" fontId="23" fillId="28" borderId="59" xfId="0" applyFont="1" applyFill="1" applyBorder="1" applyAlignment="1">
      <alignment horizontal="center" vertical="center"/>
    </xf>
    <xf numFmtId="0" fontId="0" fillId="29" borderId="59" xfId="0" applyFill="1" applyBorder="1" applyAlignment="1">
      <alignment horizontal="center"/>
    </xf>
    <xf numFmtId="0" fontId="25" fillId="0" borderId="60" xfId="0" applyFont="1" applyBorder="1" applyAlignment="1">
      <alignment horizontal="center"/>
    </xf>
  </cellXfs>
  <cellStyles count="42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Kontrolní buňka 2" xfId="21"/>
    <cellStyle name="Nadpis 1 2" xfId="22"/>
    <cellStyle name="Nadpis 2 2" xfId="23"/>
    <cellStyle name="Nadpis 3 2" xfId="24"/>
    <cellStyle name="Nadpis 4 2" xfId="25"/>
    <cellStyle name="Název 2" xfId="26"/>
    <cellStyle name="Neutrální 2" xfId="27"/>
    <cellStyle name="Normální" xfId="0" builtinId="0"/>
    <cellStyle name="Normální 2" xfId="1"/>
    <cellStyle name="Poznámka 2" xfId="28"/>
    <cellStyle name="Propojená buňka 2" xfId="29"/>
    <cellStyle name="Správně 2" xfId="30"/>
    <cellStyle name="Text upozornění 2" xfId="31"/>
    <cellStyle name="Vstup 2" xfId="32"/>
    <cellStyle name="Výpočet 2" xfId="33"/>
    <cellStyle name="Výstup 2" xfId="34"/>
    <cellStyle name="Vysvětlující text 2" xfId="35"/>
    <cellStyle name="Zvýraznění 1 2" xfId="36"/>
    <cellStyle name="Zvýraznění 2 2" xfId="37"/>
    <cellStyle name="Zvýraznění 3 2" xfId="38"/>
    <cellStyle name="Zvýraznění 4 2" xfId="39"/>
    <cellStyle name="Zvýraznění 5 2" xfId="40"/>
    <cellStyle name="Zvýraznění 6 2" xfId="41"/>
  </cellStyles>
  <dxfs count="0"/>
  <tableStyles count="0" defaultTableStyle="TableStyleMedium2" defaultPivotStyle="PivotStyleLight16"/>
  <colors>
    <mruColors>
      <color rgb="FFCC99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</xdr:row>
      <xdr:rowOff>190500</xdr:rowOff>
    </xdr:from>
    <xdr:to>
      <xdr:col>16</xdr:col>
      <xdr:colOff>66675</xdr:colOff>
      <xdr:row>38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96150" y="571500"/>
          <a:ext cx="4838700" cy="6924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Komentář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 vyplnění tabulek:</a:t>
          </a:r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Tabulka seznam kotelen se automaticky dopočítá po dosazení dat pro jednotlivé kotelny v rámci balíčku 1, 2 a 3. (viz jednotlivé listy)</a:t>
          </a:r>
        </a:p>
        <a:p>
          <a:endParaRPr lang="cs-CZ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 položky palivo (zemní plyn – surovina) v rámci cenové nabídky dodavatel uvádí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cenu zemního plynu k Kč/MWh, kdy pro výpočet palivových nákladů  v Kč/GJ dále soubor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pracuje se zadavatelem předvyplněnou referenční hodnotou účinnosti pro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jednotlivé kotelny (tato referenční hodnota účinnosti pak vychází z historických dat, jež má zadavatel k dispozici, a vztahuje se vždy na danou skupinu kotelen - viz členění kotelen na tři rozsahově obdobné celky pro účely „minitendrů“). 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Při provádění tzv. výsledné kalkulace ceny tepla (tj. v rámci pravidelného vyúčtování dodávky) bude dodavateli umožněno v souladu se zásadou věcného usměrňování kalkulovat s faktickou účinností jednotlivých kotelen (tzn. s naměřeným objemem skutečně odebraného zemního plynu pro potřeby výroby tepelné energie během daného zúčtovacího období), pokud dodavatel zdokumentuje tuto skutečnost řádně zadavateli v postavení odběratele - např. vyúčtováním, které dodavatel obdrží ve vztahu k rozhodnému období (které se bude shodovat se zúčtovacím  obdobím dodávky tepla) od svého dodavatele zemního plynu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abSelected="1" topLeftCell="A16" workbookViewId="0">
      <selection activeCell="H27" sqref="H27"/>
    </sheetView>
  </sheetViews>
  <sheetFormatPr defaultRowHeight="15" x14ac:dyDescent="0.25"/>
  <cols>
    <col min="1" max="1" width="2.140625" customWidth="1"/>
    <col min="2" max="2" width="7.5703125" customWidth="1"/>
    <col min="4" max="4" width="19.42578125" customWidth="1"/>
    <col min="5" max="5" width="11.85546875" style="1" customWidth="1"/>
    <col min="6" max="6" width="23.5703125" customWidth="1"/>
    <col min="7" max="7" width="25" customWidth="1"/>
    <col min="8" max="8" width="12" bestFit="1" customWidth="1"/>
  </cols>
  <sheetData>
    <row r="1" spans="1:7" x14ac:dyDescent="0.25">
      <c r="A1" s="10"/>
      <c r="B1" s="10"/>
      <c r="C1" s="10"/>
      <c r="D1" s="10"/>
      <c r="E1" s="11"/>
      <c r="F1" s="10"/>
      <c r="G1" s="10"/>
    </row>
    <row r="2" spans="1:7" x14ac:dyDescent="0.25">
      <c r="A2" s="10"/>
      <c r="B2" s="10" t="s">
        <v>185</v>
      </c>
      <c r="C2" s="10"/>
      <c r="D2" s="10"/>
      <c r="E2" s="11"/>
      <c r="F2" s="10"/>
      <c r="G2" s="10"/>
    </row>
    <row r="3" spans="1:7" ht="15.75" thickBot="1" x14ac:dyDescent="0.3">
      <c r="A3" s="10"/>
      <c r="B3" s="10"/>
      <c r="C3" s="12"/>
      <c r="D3" s="13"/>
      <c r="E3" s="14"/>
      <c r="F3" s="12"/>
      <c r="G3" s="10"/>
    </row>
    <row r="4" spans="1:7" ht="24.75" x14ac:dyDescent="0.25">
      <c r="A4" s="10"/>
      <c r="B4" s="2" t="s">
        <v>179</v>
      </c>
      <c r="C4" s="155" t="s">
        <v>0</v>
      </c>
      <c r="D4" s="157" t="s">
        <v>1</v>
      </c>
      <c r="E4" s="4" t="s">
        <v>2</v>
      </c>
      <c r="F4" s="162" t="s">
        <v>183</v>
      </c>
      <c r="G4" s="163"/>
    </row>
    <row r="5" spans="1:7" ht="15.75" thickBot="1" x14ac:dyDescent="0.3">
      <c r="A5" s="10"/>
      <c r="B5" s="3" t="s">
        <v>180</v>
      </c>
      <c r="C5" s="156" t="s">
        <v>3</v>
      </c>
      <c r="D5" s="158"/>
      <c r="E5" s="5" t="s">
        <v>219</v>
      </c>
      <c r="F5" s="15"/>
      <c r="G5" s="16"/>
    </row>
    <row r="6" spans="1:7" ht="15.75" thickBot="1" x14ac:dyDescent="0.3">
      <c r="A6" s="10"/>
      <c r="B6" s="17"/>
      <c r="C6" s="6"/>
      <c r="D6" s="18"/>
      <c r="E6" s="19" t="s">
        <v>4</v>
      </c>
      <c r="F6" s="49" t="s">
        <v>181</v>
      </c>
      <c r="G6" s="50" t="s">
        <v>182</v>
      </c>
    </row>
    <row r="7" spans="1:7" x14ac:dyDescent="0.25">
      <c r="A7" s="10"/>
      <c r="B7" s="7">
        <v>1</v>
      </c>
      <c r="C7" s="20" t="s">
        <v>5</v>
      </c>
      <c r="D7" s="20" t="s">
        <v>6</v>
      </c>
      <c r="E7" s="21">
        <v>744</v>
      </c>
      <c r="F7" s="22">
        <f>'balíček 1'!C18</f>
        <v>0</v>
      </c>
      <c r="G7" s="23">
        <f>E7*F7</f>
        <v>0</v>
      </c>
    </row>
    <row r="8" spans="1:7" x14ac:dyDescent="0.25">
      <c r="A8" s="10"/>
      <c r="B8" s="8">
        <v>2</v>
      </c>
      <c r="C8" s="24" t="s">
        <v>7</v>
      </c>
      <c r="D8" s="24" t="s">
        <v>8</v>
      </c>
      <c r="E8" s="25">
        <v>1172.93</v>
      </c>
      <c r="F8" s="26">
        <f>'balíček 1'!D18</f>
        <v>0</v>
      </c>
      <c r="G8" s="27">
        <f t="shared" ref="G8:G71" si="0">E8*F8</f>
        <v>0</v>
      </c>
    </row>
    <row r="9" spans="1:7" x14ac:dyDescent="0.25">
      <c r="A9" s="10"/>
      <c r="B9" s="8">
        <v>3</v>
      </c>
      <c r="C9" s="159" t="s">
        <v>9</v>
      </c>
      <c r="D9" s="24" t="s">
        <v>10</v>
      </c>
      <c r="E9" s="148">
        <v>3960.03</v>
      </c>
      <c r="F9" s="137">
        <f>'balíček 1'!E18:G18</f>
        <v>0</v>
      </c>
      <c r="G9" s="140">
        <f>E9*F9</f>
        <v>0</v>
      </c>
    </row>
    <row r="10" spans="1:7" x14ac:dyDescent="0.25">
      <c r="A10" s="10"/>
      <c r="B10" s="8"/>
      <c r="C10" s="160"/>
      <c r="D10" s="24" t="s">
        <v>11</v>
      </c>
      <c r="E10" s="149"/>
      <c r="F10" s="138"/>
      <c r="G10" s="141"/>
    </row>
    <row r="11" spans="1:7" x14ac:dyDescent="0.25">
      <c r="A11" s="10"/>
      <c r="B11" s="8"/>
      <c r="C11" s="161"/>
      <c r="D11" s="24" t="s">
        <v>12</v>
      </c>
      <c r="E11" s="150"/>
      <c r="F11" s="139"/>
      <c r="G11" s="142"/>
    </row>
    <row r="12" spans="1:7" x14ac:dyDescent="0.25">
      <c r="A12" s="10"/>
      <c r="B12" s="8">
        <v>4</v>
      </c>
      <c r="C12" s="28" t="s">
        <v>13</v>
      </c>
      <c r="D12" s="28" t="s">
        <v>14</v>
      </c>
      <c r="E12" s="29">
        <v>1023.08</v>
      </c>
      <c r="F12" s="26">
        <f>'balíček 1'!H$18</f>
        <v>0</v>
      </c>
      <c r="G12" s="27">
        <f t="shared" si="0"/>
        <v>0</v>
      </c>
    </row>
    <row r="13" spans="1:7" x14ac:dyDescent="0.25">
      <c r="A13" s="10"/>
      <c r="B13" s="8">
        <v>5</v>
      </c>
      <c r="C13" s="28" t="s">
        <v>15</v>
      </c>
      <c r="D13" s="28" t="s">
        <v>16</v>
      </c>
      <c r="E13" s="29">
        <v>1662.51</v>
      </c>
      <c r="F13" s="26">
        <f>'balíček 1'!I18</f>
        <v>0</v>
      </c>
      <c r="G13" s="27">
        <f t="shared" si="0"/>
        <v>0</v>
      </c>
    </row>
    <row r="14" spans="1:7" x14ac:dyDescent="0.25">
      <c r="A14" s="10"/>
      <c r="B14" s="8">
        <v>6</v>
      </c>
      <c r="C14" s="24" t="s">
        <v>17</v>
      </c>
      <c r="D14" s="24" t="s">
        <v>18</v>
      </c>
      <c r="E14" s="25">
        <v>1474.05</v>
      </c>
      <c r="F14" s="26">
        <f>'balíček 1'!J18</f>
        <v>0</v>
      </c>
      <c r="G14" s="27">
        <f t="shared" si="0"/>
        <v>0</v>
      </c>
    </row>
    <row r="15" spans="1:7" x14ac:dyDescent="0.25">
      <c r="A15" s="10"/>
      <c r="B15" s="8">
        <v>7</v>
      </c>
      <c r="C15" s="28" t="s">
        <v>19</v>
      </c>
      <c r="D15" s="28" t="s">
        <v>20</v>
      </c>
      <c r="E15" s="29">
        <v>1053.82</v>
      </c>
      <c r="F15" s="26">
        <f>'balíček 1'!K18</f>
        <v>0</v>
      </c>
      <c r="G15" s="27">
        <f t="shared" si="0"/>
        <v>0</v>
      </c>
    </row>
    <row r="16" spans="1:7" x14ac:dyDescent="0.25">
      <c r="A16" s="10"/>
      <c r="B16" s="8">
        <v>8</v>
      </c>
      <c r="C16" s="28" t="s">
        <v>21</v>
      </c>
      <c r="D16" s="28" t="s">
        <v>22</v>
      </c>
      <c r="E16" s="29">
        <v>764.94</v>
      </c>
      <c r="F16" s="26">
        <f>'balíček 1'!L18</f>
        <v>0</v>
      </c>
      <c r="G16" s="27">
        <f t="shared" si="0"/>
        <v>0</v>
      </c>
    </row>
    <row r="17" spans="1:7" x14ac:dyDescent="0.25">
      <c r="A17" s="10"/>
      <c r="B17" s="8">
        <v>9</v>
      </c>
      <c r="C17" s="28" t="s">
        <v>23</v>
      </c>
      <c r="D17" s="28" t="s">
        <v>24</v>
      </c>
      <c r="E17" s="29">
        <v>1777.19</v>
      </c>
      <c r="F17" s="26">
        <f>'balíček 1'!M18</f>
        <v>0</v>
      </c>
      <c r="G17" s="27">
        <f t="shared" si="0"/>
        <v>0</v>
      </c>
    </row>
    <row r="18" spans="1:7" x14ac:dyDescent="0.25">
      <c r="A18" s="10"/>
      <c r="B18" s="8">
        <v>10</v>
      </c>
      <c r="C18" s="28" t="s">
        <v>25</v>
      </c>
      <c r="D18" s="28" t="s">
        <v>26</v>
      </c>
      <c r="E18" s="29">
        <v>1008.21</v>
      </c>
      <c r="F18" s="26">
        <f>'balíček 1'!N18</f>
        <v>0</v>
      </c>
      <c r="G18" s="27">
        <f t="shared" si="0"/>
        <v>0</v>
      </c>
    </row>
    <row r="19" spans="1:7" x14ac:dyDescent="0.25">
      <c r="A19" s="10"/>
      <c r="B19" s="8">
        <v>11</v>
      </c>
      <c r="C19" s="28" t="s">
        <v>27</v>
      </c>
      <c r="D19" s="28" t="s">
        <v>28</v>
      </c>
      <c r="E19" s="29">
        <v>560.84</v>
      </c>
      <c r="F19" s="26">
        <f>'balíček 1'!O18</f>
        <v>0</v>
      </c>
      <c r="G19" s="27">
        <f t="shared" si="0"/>
        <v>0</v>
      </c>
    </row>
    <row r="20" spans="1:7" x14ac:dyDescent="0.25">
      <c r="A20" s="10"/>
      <c r="B20" s="8">
        <v>12</v>
      </c>
      <c r="C20" s="24" t="s">
        <v>29</v>
      </c>
      <c r="D20" s="24" t="s">
        <v>30</v>
      </c>
      <c r="E20" s="25">
        <v>1245.02</v>
      </c>
      <c r="F20" s="26">
        <f>'balíček 1'!P18</f>
        <v>0</v>
      </c>
      <c r="G20" s="27">
        <f t="shared" si="0"/>
        <v>0</v>
      </c>
    </row>
    <row r="21" spans="1:7" x14ac:dyDescent="0.25">
      <c r="A21" s="10"/>
      <c r="B21" s="8">
        <v>13</v>
      </c>
      <c r="C21" s="28" t="s">
        <v>31</v>
      </c>
      <c r="D21" s="28" t="s">
        <v>32</v>
      </c>
      <c r="E21" s="29">
        <v>1128.3399999999999</v>
      </c>
      <c r="F21" s="26">
        <f>'balíček 1'!Q18</f>
        <v>0</v>
      </c>
      <c r="G21" s="27">
        <f t="shared" si="0"/>
        <v>0</v>
      </c>
    </row>
    <row r="22" spans="1:7" x14ac:dyDescent="0.25">
      <c r="A22" s="10"/>
      <c r="B22" s="8">
        <v>14</v>
      </c>
      <c r="C22" s="30" t="s">
        <v>33</v>
      </c>
      <c r="D22" s="30" t="s">
        <v>34</v>
      </c>
      <c r="E22" s="31">
        <v>248.5</v>
      </c>
      <c r="F22" s="26">
        <f>'balíček 1'!R18</f>
        <v>0</v>
      </c>
      <c r="G22" s="27">
        <f t="shared" si="0"/>
        <v>0</v>
      </c>
    </row>
    <row r="23" spans="1:7" x14ac:dyDescent="0.25">
      <c r="A23" s="10"/>
      <c r="B23" s="8">
        <v>15</v>
      </c>
      <c r="C23" s="28" t="s">
        <v>35</v>
      </c>
      <c r="D23" s="28" t="s">
        <v>36</v>
      </c>
      <c r="E23" s="29">
        <v>1552.22</v>
      </c>
      <c r="F23" s="26">
        <f>'balíček 1'!S18</f>
        <v>0</v>
      </c>
      <c r="G23" s="27">
        <f t="shared" si="0"/>
        <v>0</v>
      </c>
    </row>
    <row r="24" spans="1:7" x14ac:dyDescent="0.25">
      <c r="A24" s="10"/>
      <c r="B24" s="8">
        <v>16</v>
      </c>
      <c r="C24" s="28" t="s">
        <v>37</v>
      </c>
      <c r="D24" s="28" t="s">
        <v>38</v>
      </c>
      <c r="E24" s="29">
        <v>325.92</v>
      </c>
      <c r="F24" s="26">
        <f>'balíček 1'!T18</f>
        <v>0</v>
      </c>
      <c r="G24" s="27">
        <f t="shared" si="0"/>
        <v>0</v>
      </c>
    </row>
    <row r="25" spans="1:7" x14ac:dyDescent="0.25">
      <c r="A25" s="10"/>
      <c r="B25" s="8">
        <v>17</v>
      </c>
      <c r="C25" s="28" t="s">
        <v>39</v>
      </c>
      <c r="D25" s="28" t="s">
        <v>40</v>
      </c>
      <c r="E25" s="29">
        <v>2872.66</v>
      </c>
      <c r="F25" s="26">
        <f>'balíček 1'!U18</f>
        <v>0</v>
      </c>
      <c r="G25" s="27">
        <f t="shared" si="0"/>
        <v>0</v>
      </c>
    </row>
    <row r="26" spans="1:7" x14ac:dyDescent="0.25">
      <c r="A26" s="10"/>
      <c r="B26" s="8">
        <v>18</v>
      </c>
      <c r="C26" s="28" t="s">
        <v>41</v>
      </c>
      <c r="D26" s="28" t="s">
        <v>42</v>
      </c>
      <c r="E26" s="29">
        <v>1611.85</v>
      </c>
      <c r="F26" s="26">
        <f>'balíček 1'!V18</f>
        <v>0</v>
      </c>
      <c r="G26" s="27">
        <f t="shared" si="0"/>
        <v>0</v>
      </c>
    </row>
    <row r="27" spans="1:7" x14ac:dyDescent="0.25">
      <c r="A27" s="10"/>
      <c r="B27" s="8">
        <v>19</v>
      </c>
      <c r="C27" s="28" t="s">
        <v>43</v>
      </c>
      <c r="D27" s="28" t="s">
        <v>44</v>
      </c>
      <c r="E27" s="29">
        <v>777.98</v>
      </c>
      <c r="F27" s="26">
        <f>'balíček 1'!W18</f>
        <v>0</v>
      </c>
      <c r="G27" s="27">
        <f t="shared" si="0"/>
        <v>0</v>
      </c>
    </row>
    <row r="28" spans="1:7" x14ac:dyDescent="0.25">
      <c r="A28" s="10"/>
      <c r="B28" s="8">
        <v>20</v>
      </c>
      <c r="C28" s="28" t="s">
        <v>45</v>
      </c>
      <c r="D28" s="28" t="s">
        <v>46</v>
      </c>
      <c r="E28" s="29">
        <v>1064.1600000000001</v>
      </c>
      <c r="F28" s="26">
        <f>'balíček 1'!X18</f>
        <v>0</v>
      </c>
      <c r="G28" s="27">
        <f t="shared" si="0"/>
        <v>0</v>
      </c>
    </row>
    <row r="29" spans="1:7" x14ac:dyDescent="0.25">
      <c r="A29" s="10"/>
      <c r="B29" s="8">
        <v>21</v>
      </c>
      <c r="C29" s="28" t="s">
        <v>47</v>
      </c>
      <c r="D29" s="28" t="s">
        <v>48</v>
      </c>
      <c r="E29" s="29">
        <v>844.68</v>
      </c>
      <c r="F29" s="26">
        <f>'balíček 1'!Y18</f>
        <v>0</v>
      </c>
      <c r="G29" s="27">
        <f t="shared" si="0"/>
        <v>0</v>
      </c>
    </row>
    <row r="30" spans="1:7" x14ac:dyDescent="0.25">
      <c r="A30" s="10"/>
      <c r="B30" s="8">
        <v>22</v>
      </c>
      <c r="C30" s="28" t="s">
        <v>49</v>
      </c>
      <c r="D30" s="28" t="s">
        <v>50</v>
      </c>
      <c r="E30" s="29">
        <v>1823.5</v>
      </c>
      <c r="F30" s="26">
        <f>'balíček 1'!Z18</f>
        <v>0</v>
      </c>
      <c r="G30" s="27">
        <f t="shared" si="0"/>
        <v>0</v>
      </c>
    </row>
    <row r="31" spans="1:7" x14ac:dyDescent="0.25">
      <c r="A31" s="10"/>
      <c r="B31" s="8">
        <v>23</v>
      </c>
      <c r="C31" s="24" t="s">
        <v>51</v>
      </c>
      <c r="D31" s="24" t="s">
        <v>52</v>
      </c>
      <c r="E31" s="25">
        <v>1304.51</v>
      </c>
      <c r="F31" s="26">
        <f>'balíček 1'!AA18</f>
        <v>0</v>
      </c>
      <c r="G31" s="27">
        <f t="shared" si="0"/>
        <v>0</v>
      </c>
    </row>
    <row r="32" spans="1:7" x14ac:dyDescent="0.25">
      <c r="A32" s="10"/>
      <c r="B32" s="8">
        <v>24</v>
      </c>
      <c r="C32" s="28" t="s">
        <v>53</v>
      </c>
      <c r="D32" s="28" t="s">
        <v>54</v>
      </c>
      <c r="E32" s="29">
        <v>503.25</v>
      </c>
      <c r="F32" s="26">
        <f>'balíček 1'!AB18</f>
        <v>0</v>
      </c>
      <c r="G32" s="27">
        <f t="shared" si="0"/>
        <v>0</v>
      </c>
    </row>
    <row r="33" spans="1:8" x14ac:dyDescent="0.25">
      <c r="A33" s="10"/>
      <c r="B33" s="8">
        <v>25</v>
      </c>
      <c r="C33" s="28" t="s">
        <v>55</v>
      </c>
      <c r="D33" s="28" t="s">
        <v>56</v>
      </c>
      <c r="E33" s="29">
        <v>5634.74</v>
      </c>
      <c r="F33" s="26">
        <f>'balíček 1'!AC18</f>
        <v>0</v>
      </c>
      <c r="G33" s="27">
        <f t="shared" si="0"/>
        <v>0</v>
      </c>
    </row>
    <row r="34" spans="1:8" x14ac:dyDescent="0.25">
      <c r="A34" s="10"/>
      <c r="B34" s="8">
        <v>26</v>
      </c>
      <c r="C34" s="28" t="s">
        <v>57</v>
      </c>
      <c r="D34" s="28" t="s">
        <v>58</v>
      </c>
      <c r="E34" s="29">
        <v>2621.29</v>
      </c>
      <c r="F34" s="26">
        <f>'balíček 1'!AD18</f>
        <v>0</v>
      </c>
      <c r="G34" s="27">
        <f t="shared" si="0"/>
        <v>0</v>
      </c>
    </row>
    <row r="35" spans="1:8" x14ac:dyDescent="0.25">
      <c r="A35" s="10"/>
      <c r="B35" s="8">
        <v>27</v>
      </c>
      <c r="C35" s="28" t="s">
        <v>59</v>
      </c>
      <c r="D35" s="28" t="s">
        <v>60</v>
      </c>
      <c r="E35" s="29">
        <v>2278.58</v>
      </c>
      <c r="F35" s="26">
        <f>'balíček 1'!AE18</f>
        <v>0</v>
      </c>
      <c r="G35" s="27">
        <f t="shared" si="0"/>
        <v>0</v>
      </c>
    </row>
    <row r="36" spans="1:8" ht="15.75" thickBot="1" x14ac:dyDescent="0.3">
      <c r="A36" s="10"/>
      <c r="B36" s="9">
        <v>28</v>
      </c>
      <c r="C36" s="32" t="s">
        <v>61</v>
      </c>
      <c r="D36" s="32" t="s">
        <v>62</v>
      </c>
      <c r="E36" s="33">
        <v>1154.9000000000001</v>
      </c>
      <c r="F36" s="34">
        <f>'balíček 1'!AF18</f>
        <v>0</v>
      </c>
      <c r="G36" s="35">
        <f t="shared" si="0"/>
        <v>0</v>
      </c>
      <c r="H36" s="1"/>
    </row>
    <row r="37" spans="1:8" x14ac:dyDescent="0.25">
      <c r="A37" s="10"/>
      <c r="B37" s="151">
        <v>1</v>
      </c>
      <c r="C37" s="153" t="s">
        <v>63</v>
      </c>
      <c r="D37" s="136" t="s">
        <v>64</v>
      </c>
      <c r="E37" s="143">
        <v>1019.79</v>
      </c>
      <c r="F37" s="145">
        <f>'balíček 2'!C25</f>
        <v>0</v>
      </c>
      <c r="G37" s="146">
        <f t="shared" si="0"/>
        <v>0</v>
      </c>
    </row>
    <row r="38" spans="1:8" x14ac:dyDescent="0.25">
      <c r="A38" s="10"/>
      <c r="B38" s="152"/>
      <c r="C38" s="154"/>
      <c r="D38" s="36" t="s">
        <v>65</v>
      </c>
      <c r="E38" s="144"/>
      <c r="F38" s="139"/>
      <c r="G38" s="147"/>
    </row>
    <row r="39" spans="1:8" x14ac:dyDescent="0.25">
      <c r="A39" s="10"/>
      <c r="B39" s="37">
        <v>2</v>
      </c>
      <c r="C39" s="36" t="s">
        <v>66</v>
      </c>
      <c r="D39" s="36" t="s">
        <v>67</v>
      </c>
      <c r="E39" s="115">
        <v>1165.7249999999999</v>
      </c>
      <c r="F39" s="26">
        <f>'balíček 2'!E18</f>
        <v>0</v>
      </c>
      <c r="G39" s="27">
        <f t="shared" si="0"/>
        <v>0</v>
      </c>
    </row>
    <row r="40" spans="1:8" x14ac:dyDescent="0.25">
      <c r="A40" s="10"/>
      <c r="B40" s="37">
        <v>3</v>
      </c>
      <c r="C40" s="36" t="s">
        <v>68</v>
      </c>
      <c r="D40" s="36" t="s">
        <v>69</v>
      </c>
      <c r="E40" s="115">
        <v>1007.292</v>
      </c>
      <c r="F40" s="26">
        <f>'balíček 2'!F18</f>
        <v>0</v>
      </c>
      <c r="G40" s="27">
        <f t="shared" si="0"/>
        <v>0</v>
      </c>
    </row>
    <row r="41" spans="1:8" x14ac:dyDescent="0.25">
      <c r="A41" s="10"/>
      <c r="B41" s="37">
        <v>4</v>
      </c>
      <c r="C41" s="36" t="s">
        <v>70</v>
      </c>
      <c r="D41" s="36" t="s">
        <v>71</v>
      </c>
      <c r="E41" s="115">
        <v>2418.431</v>
      </c>
      <c r="F41" s="26">
        <f>'balíček 2'!G18</f>
        <v>0</v>
      </c>
      <c r="G41" s="27">
        <f t="shared" si="0"/>
        <v>0</v>
      </c>
    </row>
    <row r="42" spans="1:8" x14ac:dyDescent="0.25">
      <c r="A42" s="10"/>
      <c r="B42" s="37">
        <v>5</v>
      </c>
      <c r="C42" s="36" t="s">
        <v>72</v>
      </c>
      <c r="D42" s="36" t="s">
        <v>73</v>
      </c>
      <c r="E42" s="115">
        <v>1832.4349999999999</v>
      </c>
      <c r="F42" s="26">
        <f>'balíček 2'!H18</f>
        <v>0</v>
      </c>
      <c r="G42" s="27">
        <f t="shared" si="0"/>
        <v>0</v>
      </c>
    </row>
    <row r="43" spans="1:8" x14ac:dyDescent="0.25">
      <c r="A43" s="10"/>
      <c r="B43" s="37">
        <v>6</v>
      </c>
      <c r="C43" s="38" t="s">
        <v>74</v>
      </c>
      <c r="D43" s="38" t="s">
        <v>75</v>
      </c>
      <c r="E43" s="116">
        <v>1729.36</v>
      </c>
      <c r="F43" s="26">
        <f>'balíček 2'!I18</f>
        <v>0</v>
      </c>
      <c r="G43" s="27">
        <f t="shared" si="0"/>
        <v>0</v>
      </c>
    </row>
    <row r="44" spans="1:8" x14ac:dyDescent="0.25">
      <c r="A44" s="10"/>
      <c r="B44" s="152">
        <v>7</v>
      </c>
      <c r="C44" s="165" t="s">
        <v>76</v>
      </c>
      <c r="D44" s="36" t="s">
        <v>77</v>
      </c>
      <c r="E44" s="170">
        <v>2046.001</v>
      </c>
      <c r="F44" s="137">
        <f>'balíček 2'!J25</f>
        <v>0</v>
      </c>
      <c r="G44" s="147">
        <f t="shared" si="0"/>
        <v>0</v>
      </c>
    </row>
    <row r="45" spans="1:8" x14ac:dyDescent="0.25">
      <c r="A45" s="10"/>
      <c r="B45" s="152"/>
      <c r="C45" s="173"/>
      <c r="D45" s="36" t="s">
        <v>78</v>
      </c>
      <c r="E45" s="172"/>
      <c r="F45" s="138"/>
      <c r="G45" s="147"/>
    </row>
    <row r="46" spans="1:8" x14ac:dyDescent="0.25">
      <c r="A46" s="10"/>
      <c r="B46" s="37">
        <v>8</v>
      </c>
      <c r="C46" s="36" t="s">
        <v>79</v>
      </c>
      <c r="D46" s="36" t="s">
        <v>80</v>
      </c>
      <c r="E46" s="115">
        <v>1368.645</v>
      </c>
      <c r="F46" s="26">
        <f>'balíček 2'!L18</f>
        <v>0</v>
      </c>
      <c r="G46" s="27">
        <f t="shared" si="0"/>
        <v>0</v>
      </c>
    </row>
    <row r="47" spans="1:8" x14ac:dyDescent="0.25">
      <c r="A47" s="10"/>
      <c r="B47" s="37">
        <v>9</v>
      </c>
      <c r="C47" s="36" t="s">
        <v>81</v>
      </c>
      <c r="D47" s="36" t="s">
        <v>82</v>
      </c>
      <c r="E47" s="115">
        <v>822.495</v>
      </c>
      <c r="F47" s="26">
        <f>'balíček 2'!M18</f>
        <v>0</v>
      </c>
      <c r="G47" s="27">
        <f t="shared" si="0"/>
        <v>0</v>
      </c>
    </row>
    <row r="48" spans="1:8" x14ac:dyDescent="0.25">
      <c r="A48" s="10"/>
      <c r="B48" s="37">
        <v>10</v>
      </c>
      <c r="C48" s="135" t="s">
        <v>83</v>
      </c>
      <c r="D48" s="135" t="s">
        <v>84</v>
      </c>
      <c r="E48" s="117">
        <v>272.86</v>
      </c>
      <c r="F48" s="26">
        <f>'balíček 2'!N18</f>
        <v>0</v>
      </c>
      <c r="G48" s="27">
        <f t="shared" si="0"/>
        <v>0</v>
      </c>
    </row>
    <row r="49" spans="1:7" x14ac:dyDescent="0.25">
      <c r="A49" s="10"/>
      <c r="B49" s="37">
        <v>11</v>
      </c>
      <c r="C49" s="36" t="s">
        <v>85</v>
      </c>
      <c r="D49" s="39" t="s">
        <v>86</v>
      </c>
      <c r="E49" s="115">
        <v>1097.52</v>
      </c>
      <c r="F49" s="26">
        <f>'balíček 2'!O18</f>
        <v>0</v>
      </c>
      <c r="G49" s="27">
        <f t="shared" si="0"/>
        <v>0</v>
      </c>
    </row>
    <row r="50" spans="1:7" x14ac:dyDescent="0.25">
      <c r="A50" s="10"/>
      <c r="B50" s="37">
        <v>12</v>
      </c>
      <c r="C50" s="136" t="s">
        <v>87</v>
      </c>
      <c r="D50" s="136" t="s">
        <v>88</v>
      </c>
      <c r="E50" s="118">
        <v>1457.057</v>
      </c>
      <c r="F50" s="26">
        <f>'balíček 2'!P18</f>
        <v>0</v>
      </c>
      <c r="G50" s="27">
        <f t="shared" si="0"/>
        <v>0</v>
      </c>
    </row>
    <row r="51" spans="1:7" x14ac:dyDescent="0.25">
      <c r="A51" s="10"/>
      <c r="B51" s="37">
        <v>13</v>
      </c>
      <c r="C51" s="38" t="s">
        <v>89</v>
      </c>
      <c r="D51" s="38" t="s">
        <v>90</v>
      </c>
      <c r="E51" s="116">
        <v>220.96</v>
      </c>
      <c r="F51" s="26">
        <f>'balíček 2'!Q18</f>
        <v>0</v>
      </c>
      <c r="G51" s="27">
        <f t="shared" si="0"/>
        <v>0</v>
      </c>
    </row>
    <row r="52" spans="1:7" x14ac:dyDescent="0.25">
      <c r="A52" s="10"/>
      <c r="B52" s="37">
        <v>14</v>
      </c>
      <c r="C52" s="36" t="s">
        <v>91</v>
      </c>
      <c r="D52" s="36" t="s">
        <v>92</v>
      </c>
      <c r="E52" s="115">
        <v>499.61500000000001</v>
      </c>
      <c r="F52" s="26">
        <f>'balíček 2'!R18</f>
        <v>0</v>
      </c>
      <c r="G52" s="27">
        <f t="shared" si="0"/>
        <v>0</v>
      </c>
    </row>
    <row r="53" spans="1:7" x14ac:dyDescent="0.25">
      <c r="A53" s="10"/>
      <c r="B53" s="37">
        <v>15</v>
      </c>
      <c r="C53" s="36" t="s">
        <v>93</v>
      </c>
      <c r="D53" s="36" t="s">
        <v>94</v>
      </c>
      <c r="E53" s="115">
        <v>606.21</v>
      </c>
      <c r="F53" s="26">
        <f>'balíček 2'!S18</f>
        <v>0</v>
      </c>
      <c r="G53" s="27">
        <f t="shared" si="0"/>
        <v>0</v>
      </c>
    </row>
    <row r="54" spans="1:7" x14ac:dyDescent="0.25">
      <c r="A54" s="10"/>
      <c r="B54" s="37">
        <v>16</v>
      </c>
      <c r="C54" s="135" t="s">
        <v>95</v>
      </c>
      <c r="D54" s="135" t="s">
        <v>96</v>
      </c>
      <c r="E54" s="117">
        <v>580.226</v>
      </c>
      <c r="F54" s="26">
        <f>'balíček 2'!T18</f>
        <v>0</v>
      </c>
      <c r="G54" s="27">
        <f t="shared" si="0"/>
        <v>0</v>
      </c>
    </row>
    <row r="55" spans="1:7" x14ac:dyDescent="0.25">
      <c r="A55" s="10"/>
      <c r="B55" s="37">
        <v>17</v>
      </c>
      <c r="C55" s="36" t="s">
        <v>97</v>
      </c>
      <c r="D55" s="39" t="s">
        <v>98</v>
      </c>
      <c r="E55" s="115">
        <v>903.44100000000003</v>
      </c>
      <c r="F55" s="26">
        <f>'balíček 2'!U18</f>
        <v>0</v>
      </c>
      <c r="G55" s="27">
        <f t="shared" si="0"/>
        <v>0</v>
      </c>
    </row>
    <row r="56" spans="1:7" x14ac:dyDescent="0.25">
      <c r="A56" s="10"/>
      <c r="B56" s="37">
        <v>18</v>
      </c>
      <c r="C56" s="36" t="s">
        <v>99</v>
      </c>
      <c r="D56" s="39" t="s">
        <v>100</v>
      </c>
      <c r="E56" s="115">
        <v>1250.51</v>
      </c>
      <c r="F56" s="26">
        <f>'balíček 2'!V18</f>
        <v>0</v>
      </c>
      <c r="G56" s="27">
        <f t="shared" si="0"/>
        <v>0</v>
      </c>
    </row>
    <row r="57" spans="1:7" x14ac:dyDescent="0.25">
      <c r="A57" s="10"/>
      <c r="B57" s="37">
        <v>19</v>
      </c>
      <c r="C57" s="136" t="s">
        <v>101</v>
      </c>
      <c r="D57" s="136" t="s">
        <v>102</v>
      </c>
      <c r="E57" s="118">
        <v>1264.23</v>
      </c>
      <c r="F57" s="26">
        <f>'balíček 2'!W18</f>
        <v>0</v>
      </c>
      <c r="G57" s="27">
        <f t="shared" si="0"/>
        <v>0</v>
      </c>
    </row>
    <row r="58" spans="1:7" x14ac:dyDescent="0.25">
      <c r="A58" s="10"/>
      <c r="B58" s="37">
        <v>20</v>
      </c>
      <c r="C58" s="36" t="s">
        <v>103</v>
      </c>
      <c r="D58" s="36" t="s">
        <v>104</v>
      </c>
      <c r="E58" s="115">
        <v>1025.577</v>
      </c>
      <c r="F58" s="26">
        <f>'balíček 2'!X18</f>
        <v>0</v>
      </c>
      <c r="G58" s="27">
        <f t="shared" si="0"/>
        <v>0</v>
      </c>
    </row>
    <row r="59" spans="1:7" x14ac:dyDescent="0.25">
      <c r="A59" s="10"/>
      <c r="B59" s="37">
        <v>21</v>
      </c>
      <c r="C59" s="36" t="s">
        <v>105</v>
      </c>
      <c r="D59" s="36" t="s">
        <v>106</v>
      </c>
      <c r="E59" s="115">
        <v>1566.425</v>
      </c>
      <c r="F59" s="26">
        <f>'balíček 2'!Y18</f>
        <v>0</v>
      </c>
      <c r="G59" s="27">
        <f t="shared" si="0"/>
        <v>0</v>
      </c>
    </row>
    <row r="60" spans="1:7" x14ac:dyDescent="0.25">
      <c r="A60" s="10"/>
      <c r="B60" s="37">
        <v>22</v>
      </c>
      <c r="C60" s="38" t="s">
        <v>107</v>
      </c>
      <c r="D60" s="38" t="s">
        <v>108</v>
      </c>
      <c r="E60" s="116">
        <v>831.02099999999996</v>
      </c>
      <c r="F60" s="26">
        <f>'balíček 2'!Z18</f>
        <v>0</v>
      </c>
      <c r="G60" s="27">
        <f t="shared" si="0"/>
        <v>0</v>
      </c>
    </row>
    <row r="61" spans="1:7" x14ac:dyDescent="0.25">
      <c r="A61" s="10"/>
      <c r="B61" s="37">
        <v>23</v>
      </c>
      <c r="C61" s="36" t="s">
        <v>109</v>
      </c>
      <c r="D61" s="36" t="s">
        <v>110</v>
      </c>
      <c r="E61" s="115">
        <v>715.92</v>
      </c>
      <c r="F61" s="26">
        <f>'balíček 2'!AA18</f>
        <v>0</v>
      </c>
      <c r="G61" s="27">
        <f t="shared" si="0"/>
        <v>0</v>
      </c>
    </row>
    <row r="62" spans="1:7" x14ac:dyDescent="0.25">
      <c r="A62" s="10"/>
      <c r="B62" s="37">
        <v>24</v>
      </c>
      <c r="C62" s="38" t="s">
        <v>111</v>
      </c>
      <c r="D62" s="38" t="s">
        <v>112</v>
      </c>
      <c r="E62" s="116">
        <v>1071.655</v>
      </c>
      <c r="F62" s="26">
        <f>'balíček 2'!AB18</f>
        <v>0</v>
      </c>
      <c r="G62" s="27">
        <f t="shared" si="0"/>
        <v>0</v>
      </c>
    </row>
    <row r="63" spans="1:7" x14ac:dyDescent="0.25">
      <c r="A63" s="10"/>
      <c r="B63" s="37">
        <v>25</v>
      </c>
      <c r="C63" s="36" t="s">
        <v>113</v>
      </c>
      <c r="D63" s="36" t="s">
        <v>114</v>
      </c>
      <c r="E63" s="115">
        <v>379.00099999999998</v>
      </c>
      <c r="F63" s="26">
        <f>'balíček 2'!AC18</f>
        <v>0</v>
      </c>
      <c r="G63" s="27">
        <f t="shared" si="0"/>
        <v>0</v>
      </c>
    </row>
    <row r="64" spans="1:7" x14ac:dyDescent="0.25">
      <c r="A64" s="10"/>
      <c r="B64" s="37">
        <v>26</v>
      </c>
      <c r="C64" s="36" t="s">
        <v>115</v>
      </c>
      <c r="D64" s="36" t="s">
        <v>116</v>
      </c>
      <c r="E64" s="115">
        <v>316.29199999999997</v>
      </c>
      <c r="F64" s="26">
        <f>'balíček 2'!AD18</f>
        <v>0</v>
      </c>
      <c r="G64" s="27">
        <f t="shared" si="0"/>
        <v>0</v>
      </c>
    </row>
    <row r="65" spans="1:8" x14ac:dyDescent="0.25">
      <c r="A65" s="10"/>
      <c r="B65" s="37">
        <v>27</v>
      </c>
      <c r="C65" s="38" t="s">
        <v>117</v>
      </c>
      <c r="D65" s="38" t="s">
        <v>118</v>
      </c>
      <c r="E65" s="116">
        <v>1764.5</v>
      </c>
      <c r="F65" s="26">
        <f>'balíček 2'!AE18</f>
        <v>0</v>
      </c>
      <c r="G65" s="27">
        <f t="shared" si="0"/>
        <v>0</v>
      </c>
    </row>
    <row r="66" spans="1:8" x14ac:dyDescent="0.25">
      <c r="A66" s="10"/>
      <c r="B66" s="37">
        <v>28</v>
      </c>
      <c r="C66" s="36" t="s">
        <v>119</v>
      </c>
      <c r="D66" s="36" t="s">
        <v>120</v>
      </c>
      <c r="E66" s="115">
        <v>1621.181</v>
      </c>
      <c r="F66" s="26">
        <f>'balíček 2'!AF18</f>
        <v>0</v>
      </c>
      <c r="G66" s="27">
        <f t="shared" si="0"/>
        <v>0</v>
      </c>
    </row>
    <row r="67" spans="1:8" x14ac:dyDescent="0.25">
      <c r="A67" s="10"/>
      <c r="B67" s="37">
        <v>29</v>
      </c>
      <c r="C67" s="36" t="s">
        <v>121</v>
      </c>
      <c r="D67" s="36" t="s">
        <v>122</v>
      </c>
      <c r="E67" s="115">
        <v>1034.8699999999999</v>
      </c>
      <c r="F67" s="26">
        <f>'balíček 2'!AG18</f>
        <v>0</v>
      </c>
      <c r="G67" s="27">
        <f t="shared" si="0"/>
        <v>0</v>
      </c>
    </row>
    <row r="68" spans="1:8" x14ac:dyDescent="0.25">
      <c r="A68" s="10"/>
      <c r="B68" s="37">
        <v>30</v>
      </c>
      <c r="C68" s="36" t="s">
        <v>123</v>
      </c>
      <c r="D68" s="36" t="s">
        <v>124</v>
      </c>
      <c r="E68" s="115">
        <v>469.55</v>
      </c>
      <c r="F68" s="26">
        <f>'balíček 2'!AH18</f>
        <v>0</v>
      </c>
      <c r="G68" s="27">
        <f t="shared" si="0"/>
        <v>0</v>
      </c>
    </row>
    <row r="69" spans="1:8" x14ac:dyDescent="0.25">
      <c r="A69" s="10"/>
      <c r="B69" s="152">
        <v>31</v>
      </c>
      <c r="C69" s="165" t="s">
        <v>125</v>
      </c>
      <c r="D69" s="36" t="s">
        <v>126</v>
      </c>
      <c r="E69" s="170">
        <v>3358.62</v>
      </c>
      <c r="F69" s="167">
        <f>'balíček 2'!AI25</f>
        <v>0</v>
      </c>
      <c r="G69" s="147">
        <f t="shared" si="0"/>
        <v>0</v>
      </c>
    </row>
    <row r="70" spans="1:8" x14ac:dyDescent="0.25">
      <c r="A70" s="10"/>
      <c r="B70" s="152"/>
      <c r="C70" s="173"/>
      <c r="D70" s="36" t="s">
        <v>127</v>
      </c>
      <c r="E70" s="172"/>
      <c r="F70" s="167"/>
      <c r="G70" s="147"/>
    </row>
    <row r="71" spans="1:8" x14ac:dyDescent="0.25">
      <c r="A71" s="10"/>
      <c r="B71" s="152">
        <v>32</v>
      </c>
      <c r="C71" s="165" t="s">
        <v>128</v>
      </c>
      <c r="D71" s="36" t="s">
        <v>129</v>
      </c>
      <c r="E71" s="170">
        <v>2569.7080000000001</v>
      </c>
      <c r="F71" s="167">
        <f>'balíček 2'!AK25</f>
        <v>0</v>
      </c>
      <c r="G71" s="147">
        <f t="shared" si="0"/>
        <v>0</v>
      </c>
    </row>
    <row r="72" spans="1:8" ht="15.75" thickBot="1" x14ac:dyDescent="0.3">
      <c r="A72" s="10"/>
      <c r="B72" s="164"/>
      <c r="C72" s="166"/>
      <c r="D72" s="40" t="s">
        <v>130</v>
      </c>
      <c r="E72" s="171"/>
      <c r="F72" s="168"/>
      <c r="G72" s="169"/>
      <c r="H72" s="119"/>
    </row>
    <row r="73" spans="1:8" x14ac:dyDescent="0.25">
      <c r="A73" s="10"/>
      <c r="B73" s="41">
        <v>1</v>
      </c>
      <c r="C73" s="42" t="s">
        <v>131</v>
      </c>
      <c r="D73" s="42" t="s">
        <v>132</v>
      </c>
      <c r="E73" s="43">
        <v>2425.1999999999998</v>
      </c>
      <c r="F73" s="22">
        <f>'balíček 3'!C18</f>
        <v>0</v>
      </c>
      <c r="G73" s="23">
        <f t="shared" ref="G73:G96" si="1">E73*F73</f>
        <v>0</v>
      </c>
    </row>
    <row r="74" spans="1:8" x14ac:dyDescent="0.25">
      <c r="A74" s="10"/>
      <c r="B74" s="37">
        <v>2</v>
      </c>
      <c r="C74" s="44" t="s">
        <v>133</v>
      </c>
      <c r="D74" s="44" t="s">
        <v>134</v>
      </c>
      <c r="E74" s="45">
        <v>2252.54</v>
      </c>
      <c r="F74" s="26">
        <f>'balíček 3'!D18</f>
        <v>0</v>
      </c>
      <c r="G74" s="27">
        <f t="shared" si="1"/>
        <v>0</v>
      </c>
    </row>
    <row r="75" spans="1:8" x14ac:dyDescent="0.25">
      <c r="A75" s="10"/>
      <c r="B75" s="37">
        <v>3</v>
      </c>
      <c r="C75" s="44" t="s">
        <v>135</v>
      </c>
      <c r="D75" s="44" t="s">
        <v>136</v>
      </c>
      <c r="E75" s="45">
        <v>799.87</v>
      </c>
      <c r="F75" s="26">
        <f>'balíček 3'!E18</f>
        <v>0</v>
      </c>
      <c r="G75" s="27">
        <f t="shared" si="1"/>
        <v>0</v>
      </c>
    </row>
    <row r="76" spans="1:8" x14ac:dyDescent="0.25">
      <c r="A76" s="10"/>
      <c r="B76" s="37">
        <v>4</v>
      </c>
      <c r="C76" s="44" t="s">
        <v>137</v>
      </c>
      <c r="D76" s="44" t="s">
        <v>138</v>
      </c>
      <c r="E76" s="45">
        <v>2381.2399999999998</v>
      </c>
      <c r="F76" s="26">
        <f>'balíček 3'!F18</f>
        <v>0</v>
      </c>
      <c r="G76" s="27">
        <f t="shared" si="1"/>
        <v>0</v>
      </c>
    </row>
    <row r="77" spans="1:8" x14ac:dyDescent="0.25">
      <c r="A77" s="10"/>
      <c r="B77" s="37">
        <v>5</v>
      </c>
      <c r="C77" s="44" t="s">
        <v>139</v>
      </c>
      <c r="D77" s="44" t="s">
        <v>140</v>
      </c>
      <c r="E77" s="45">
        <v>1415.75</v>
      </c>
      <c r="F77" s="26">
        <f>'balíček 3'!G18</f>
        <v>0</v>
      </c>
      <c r="G77" s="27">
        <f t="shared" si="1"/>
        <v>0</v>
      </c>
    </row>
    <row r="78" spans="1:8" x14ac:dyDescent="0.25">
      <c r="A78" s="10"/>
      <c r="B78" s="37">
        <v>6</v>
      </c>
      <c r="C78" s="44" t="s">
        <v>141</v>
      </c>
      <c r="D78" s="44" t="s">
        <v>142</v>
      </c>
      <c r="E78" s="45">
        <v>573.98</v>
      </c>
      <c r="F78" s="26">
        <f>'balíček 3'!H18</f>
        <v>0</v>
      </c>
      <c r="G78" s="27">
        <f t="shared" si="1"/>
        <v>0</v>
      </c>
    </row>
    <row r="79" spans="1:8" x14ac:dyDescent="0.25">
      <c r="A79" s="10"/>
      <c r="B79" s="37">
        <v>7</v>
      </c>
      <c r="C79" s="44" t="s">
        <v>143</v>
      </c>
      <c r="D79" s="44" t="s">
        <v>144</v>
      </c>
      <c r="E79" s="45">
        <v>995.02</v>
      </c>
      <c r="F79" s="26">
        <f>'balíček 3'!I18</f>
        <v>0</v>
      </c>
      <c r="G79" s="27">
        <f t="shared" si="1"/>
        <v>0</v>
      </c>
    </row>
    <row r="80" spans="1:8" x14ac:dyDescent="0.25">
      <c r="A80" s="10"/>
      <c r="B80" s="37">
        <v>8</v>
      </c>
      <c r="C80" s="44" t="s">
        <v>145</v>
      </c>
      <c r="D80" s="44" t="s">
        <v>146</v>
      </c>
      <c r="E80" s="45">
        <v>641.47</v>
      </c>
      <c r="F80" s="26">
        <f>'balíček 3'!J18</f>
        <v>0</v>
      </c>
      <c r="G80" s="27">
        <f t="shared" si="1"/>
        <v>0</v>
      </c>
    </row>
    <row r="81" spans="1:8" x14ac:dyDescent="0.25">
      <c r="A81" s="10"/>
      <c r="B81" s="37">
        <v>9</v>
      </c>
      <c r="C81" s="44" t="s">
        <v>147</v>
      </c>
      <c r="D81" s="44" t="s">
        <v>148</v>
      </c>
      <c r="E81" s="45">
        <v>1671.31</v>
      </c>
      <c r="F81" s="26">
        <f>'balíček 3'!K18</f>
        <v>0</v>
      </c>
      <c r="G81" s="27">
        <f t="shared" si="1"/>
        <v>0</v>
      </c>
    </row>
    <row r="82" spans="1:8" x14ac:dyDescent="0.25">
      <c r="A82" s="10"/>
      <c r="B82" s="37">
        <v>10</v>
      </c>
      <c r="C82" s="44" t="s">
        <v>149</v>
      </c>
      <c r="D82" s="44" t="s">
        <v>150</v>
      </c>
      <c r="E82" s="45">
        <v>270.33</v>
      </c>
      <c r="F82" s="26">
        <f>'balíček 3'!L18</f>
        <v>0</v>
      </c>
      <c r="G82" s="27">
        <f t="shared" si="1"/>
        <v>0</v>
      </c>
    </row>
    <row r="83" spans="1:8" x14ac:dyDescent="0.25">
      <c r="A83" s="10"/>
      <c r="B83" s="37">
        <v>11</v>
      </c>
      <c r="C83" s="44" t="s">
        <v>151</v>
      </c>
      <c r="D83" s="44" t="s">
        <v>152</v>
      </c>
      <c r="E83" s="45">
        <v>294.57</v>
      </c>
      <c r="F83" s="26">
        <f>'balíček 3'!M18</f>
        <v>0</v>
      </c>
      <c r="G83" s="27">
        <f t="shared" si="1"/>
        <v>0</v>
      </c>
    </row>
    <row r="84" spans="1:8" x14ac:dyDescent="0.25">
      <c r="A84" s="10"/>
      <c r="B84" s="37">
        <v>12</v>
      </c>
      <c r="C84" s="44" t="s">
        <v>153</v>
      </c>
      <c r="D84" s="44" t="s">
        <v>154</v>
      </c>
      <c r="E84" s="45">
        <v>1752.79</v>
      </c>
      <c r="F84" s="26">
        <f>'balíček 3'!N18</f>
        <v>0</v>
      </c>
      <c r="G84" s="27">
        <f t="shared" si="1"/>
        <v>0</v>
      </c>
    </row>
    <row r="85" spans="1:8" x14ac:dyDescent="0.25">
      <c r="A85" s="10"/>
      <c r="B85" s="37">
        <v>13</v>
      </c>
      <c r="C85" s="44" t="s">
        <v>155</v>
      </c>
      <c r="D85" s="44" t="s">
        <v>156</v>
      </c>
      <c r="E85" s="45">
        <v>3303.2</v>
      </c>
      <c r="F85" s="26">
        <f>'balíček 3'!O18</f>
        <v>0</v>
      </c>
      <c r="G85" s="27">
        <f t="shared" si="1"/>
        <v>0</v>
      </c>
    </row>
    <row r="86" spans="1:8" x14ac:dyDescent="0.25">
      <c r="A86" s="10"/>
      <c r="B86" s="37">
        <v>14</v>
      </c>
      <c r="C86" s="44" t="s">
        <v>157</v>
      </c>
      <c r="D86" s="44" t="s">
        <v>158</v>
      </c>
      <c r="E86" s="45">
        <v>1500.45</v>
      </c>
      <c r="F86" s="26">
        <f>'balíček 3'!P18</f>
        <v>0</v>
      </c>
      <c r="G86" s="27">
        <f t="shared" si="1"/>
        <v>0</v>
      </c>
    </row>
    <row r="87" spans="1:8" x14ac:dyDescent="0.25">
      <c r="A87" s="10"/>
      <c r="B87" s="37">
        <v>15</v>
      </c>
      <c r="C87" s="44" t="s">
        <v>159</v>
      </c>
      <c r="D87" s="44" t="s">
        <v>160</v>
      </c>
      <c r="E87" s="45">
        <v>4253.2299999999996</v>
      </c>
      <c r="F87" s="26">
        <f>'balíček 3'!Q18</f>
        <v>0</v>
      </c>
      <c r="G87" s="27">
        <f t="shared" si="1"/>
        <v>0</v>
      </c>
    </row>
    <row r="88" spans="1:8" x14ac:dyDescent="0.25">
      <c r="A88" s="10"/>
      <c r="B88" s="37">
        <v>16</v>
      </c>
      <c r="C88" s="44" t="s">
        <v>161</v>
      </c>
      <c r="D88" s="44" t="s">
        <v>162</v>
      </c>
      <c r="E88" s="45">
        <v>2339.64</v>
      </c>
      <c r="F88" s="26">
        <f>'balíček 3'!R18</f>
        <v>0</v>
      </c>
      <c r="G88" s="27">
        <f t="shared" si="1"/>
        <v>0</v>
      </c>
    </row>
    <row r="89" spans="1:8" x14ac:dyDescent="0.25">
      <c r="A89" s="10"/>
      <c r="B89" s="37">
        <v>17</v>
      </c>
      <c r="C89" s="44" t="s">
        <v>163</v>
      </c>
      <c r="D89" s="44" t="s">
        <v>164</v>
      </c>
      <c r="E89" s="45">
        <v>1970.35</v>
      </c>
      <c r="F89" s="26">
        <f>'balíček 3'!S18</f>
        <v>0</v>
      </c>
      <c r="G89" s="27">
        <f t="shared" si="1"/>
        <v>0</v>
      </c>
    </row>
    <row r="90" spans="1:8" x14ac:dyDescent="0.25">
      <c r="A90" s="10"/>
      <c r="B90" s="37">
        <v>18</v>
      </c>
      <c r="C90" s="44" t="s">
        <v>165</v>
      </c>
      <c r="D90" s="44" t="s">
        <v>166</v>
      </c>
      <c r="E90" s="45">
        <v>2879.04</v>
      </c>
      <c r="F90" s="26">
        <f>'balíček 3'!T18</f>
        <v>0</v>
      </c>
      <c r="G90" s="27">
        <f t="shared" si="1"/>
        <v>0</v>
      </c>
    </row>
    <row r="91" spans="1:8" x14ac:dyDescent="0.25">
      <c r="A91" s="10"/>
      <c r="B91" s="37">
        <v>19</v>
      </c>
      <c r="C91" s="44" t="s">
        <v>167</v>
      </c>
      <c r="D91" s="44" t="s">
        <v>168</v>
      </c>
      <c r="E91" s="45">
        <v>780.77</v>
      </c>
      <c r="F91" s="26">
        <f>'balíček 3'!U18</f>
        <v>0</v>
      </c>
      <c r="G91" s="27">
        <f t="shared" si="1"/>
        <v>0</v>
      </c>
    </row>
    <row r="92" spans="1:8" x14ac:dyDescent="0.25">
      <c r="A92" s="10"/>
      <c r="B92" s="37">
        <v>20</v>
      </c>
      <c r="C92" s="44" t="s">
        <v>169</v>
      </c>
      <c r="D92" s="44" t="s">
        <v>170</v>
      </c>
      <c r="E92" s="45">
        <v>677.9</v>
      </c>
      <c r="F92" s="26">
        <f>'balíček 3'!V18</f>
        <v>0</v>
      </c>
      <c r="G92" s="27">
        <f t="shared" si="1"/>
        <v>0</v>
      </c>
    </row>
    <row r="93" spans="1:8" x14ac:dyDescent="0.25">
      <c r="A93" s="10"/>
      <c r="B93" s="37">
        <v>21</v>
      </c>
      <c r="C93" s="44" t="s">
        <v>171</v>
      </c>
      <c r="D93" s="44" t="s">
        <v>172</v>
      </c>
      <c r="E93" s="45">
        <v>628.13</v>
      </c>
      <c r="F93" s="26">
        <f>'balíček 3'!W18</f>
        <v>0</v>
      </c>
      <c r="G93" s="27">
        <f t="shared" si="1"/>
        <v>0</v>
      </c>
    </row>
    <row r="94" spans="1:8" x14ac:dyDescent="0.25">
      <c r="A94" s="10"/>
      <c r="B94" s="37">
        <v>22</v>
      </c>
      <c r="C94" s="44" t="s">
        <v>173</v>
      </c>
      <c r="D94" s="44" t="s">
        <v>174</v>
      </c>
      <c r="E94" s="45">
        <v>510.63</v>
      </c>
      <c r="F94" s="26">
        <f>'balíček 3'!X18</f>
        <v>0</v>
      </c>
      <c r="G94" s="27">
        <f t="shared" si="1"/>
        <v>0</v>
      </c>
    </row>
    <row r="95" spans="1:8" x14ac:dyDescent="0.25">
      <c r="A95" s="10"/>
      <c r="B95" s="37">
        <v>23</v>
      </c>
      <c r="C95" s="44" t="s">
        <v>175</v>
      </c>
      <c r="D95" s="44" t="s">
        <v>176</v>
      </c>
      <c r="E95" s="45">
        <v>1715.96</v>
      </c>
      <c r="F95" s="26">
        <f>'balíček 3'!Y18</f>
        <v>0</v>
      </c>
      <c r="G95" s="27">
        <f t="shared" si="1"/>
        <v>0</v>
      </c>
    </row>
    <row r="96" spans="1:8" ht="15.75" thickBot="1" x14ac:dyDescent="0.3">
      <c r="A96" s="10"/>
      <c r="B96" s="46">
        <v>24</v>
      </c>
      <c r="C96" s="47" t="s">
        <v>177</v>
      </c>
      <c r="D96" s="47" t="s">
        <v>178</v>
      </c>
      <c r="E96" s="48">
        <v>999.57</v>
      </c>
      <c r="F96" s="34">
        <f>'balíček 3'!Z18</f>
        <v>0</v>
      </c>
      <c r="G96" s="35">
        <f t="shared" si="1"/>
        <v>0</v>
      </c>
      <c r="H96" s="1"/>
    </row>
    <row r="97" spans="1:7" ht="15.75" thickBot="1" x14ac:dyDescent="0.3">
      <c r="A97" s="10"/>
      <c r="B97" s="10"/>
      <c r="C97" s="10"/>
      <c r="D97" s="51" t="s">
        <v>186</v>
      </c>
      <c r="E97" s="54">
        <f>SUM(E7:E96)</f>
        <v>117513.76299999998</v>
      </c>
      <c r="F97" s="52" t="s">
        <v>184</v>
      </c>
      <c r="G97" s="53">
        <f>SUM(G7:G96)</f>
        <v>0</v>
      </c>
    </row>
    <row r="98" spans="1:7" ht="15.75" thickBot="1" x14ac:dyDescent="0.3">
      <c r="D98" s="51" t="s">
        <v>187</v>
      </c>
      <c r="G98" s="55"/>
    </row>
    <row r="99" spans="1:7" ht="15.75" thickBot="1" x14ac:dyDescent="0.3">
      <c r="D99" s="51" t="s">
        <v>188</v>
      </c>
      <c r="G99" s="55"/>
    </row>
  </sheetData>
  <mergeCells count="27">
    <mergeCell ref="F4:G4"/>
    <mergeCell ref="B71:B72"/>
    <mergeCell ref="C71:C72"/>
    <mergeCell ref="F71:F72"/>
    <mergeCell ref="G71:G72"/>
    <mergeCell ref="E71:E72"/>
    <mergeCell ref="E69:E70"/>
    <mergeCell ref="F69:F70"/>
    <mergeCell ref="G69:G70"/>
    <mergeCell ref="B69:B70"/>
    <mergeCell ref="C69:C70"/>
    <mergeCell ref="B44:B45"/>
    <mergeCell ref="C44:C45"/>
    <mergeCell ref="F44:F45"/>
    <mergeCell ref="G44:G45"/>
    <mergeCell ref="E44:E45"/>
    <mergeCell ref="B37:B38"/>
    <mergeCell ref="C37:C38"/>
    <mergeCell ref="C4:C5"/>
    <mergeCell ref="D4:D5"/>
    <mergeCell ref="C9:C11"/>
    <mergeCell ref="F9:F11"/>
    <mergeCell ref="G9:G11"/>
    <mergeCell ref="E37:E38"/>
    <mergeCell ref="F37:F38"/>
    <mergeCell ref="G37:G38"/>
    <mergeCell ref="E9:E11"/>
  </mergeCells>
  <pageMargins left="0.7" right="0.7" top="0.78740157499999996" bottom="0.78740157499999996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workbookViewId="0">
      <selection activeCell="E8" sqref="E8:G8"/>
    </sheetView>
  </sheetViews>
  <sheetFormatPr defaultRowHeight="15" x14ac:dyDescent="0.25"/>
  <cols>
    <col min="1" max="1" width="10.140625" bestFit="1" customWidth="1"/>
    <col min="2" max="2" width="46" bestFit="1" customWidth="1"/>
    <col min="4" max="5" width="12.85546875" bestFit="1" customWidth="1"/>
  </cols>
  <sheetData>
    <row r="1" spans="1:39" s="91" customFormat="1" x14ac:dyDescent="0.25">
      <c r="A1" s="102"/>
      <c r="B1" s="86"/>
      <c r="C1" s="133">
        <v>1</v>
      </c>
      <c r="D1" s="124">
        <v>2</v>
      </c>
      <c r="E1" s="183">
        <v>3</v>
      </c>
      <c r="F1" s="184"/>
      <c r="G1" s="185"/>
      <c r="H1" s="124">
        <v>4</v>
      </c>
      <c r="I1" s="124">
        <v>5</v>
      </c>
      <c r="J1" s="124">
        <v>6</v>
      </c>
      <c r="K1" s="124">
        <v>7</v>
      </c>
      <c r="L1" s="124">
        <v>8</v>
      </c>
      <c r="M1" s="124">
        <v>9</v>
      </c>
      <c r="N1" s="124">
        <v>10</v>
      </c>
      <c r="O1" s="124">
        <v>11</v>
      </c>
      <c r="P1" s="124">
        <v>12</v>
      </c>
      <c r="Q1" s="124">
        <v>13</v>
      </c>
      <c r="R1" s="124">
        <v>14</v>
      </c>
      <c r="S1" s="124">
        <v>15</v>
      </c>
      <c r="T1" s="124">
        <v>16</v>
      </c>
      <c r="U1" s="124">
        <v>17</v>
      </c>
      <c r="V1" s="124">
        <v>18</v>
      </c>
      <c r="W1" s="124">
        <v>19</v>
      </c>
      <c r="X1" s="124">
        <v>20</v>
      </c>
      <c r="Y1" s="124">
        <v>21</v>
      </c>
      <c r="Z1" s="124">
        <v>22</v>
      </c>
      <c r="AA1" s="124">
        <v>23</v>
      </c>
      <c r="AB1" s="124">
        <v>24</v>
      </c>
      <c r="AC1" s="124">
        <v>25</v>
      </c>
      <c r="AD1" s="124">
        <v>26</v>
      </c>
      <c r="AE1" s="124">
        <v>27</v>
      </c>
      <c r="AF1" s="134">
        <v>28</v>
      </c>
      <c r="AG1" s="87"/>
      <c r="AH1" s="88"/>
      <c r="AI1" s="88"/>
      <c r="AJ1" s="88"/>
      <c r="AK1" s="88"/>
      <c r="AL1" s="89"/>
      <c r="AM1" s="90"/>
    </row>
    <row r="2" spans="1:39" s="91" customFormat="1" x14ac:dyDescent="0.25">
      <c r="A2" s="103"/>
      <c r="B2" s="93"/>
      <c r="C2" s="114" t="s">
        <v>5</v>
      </c>
      <c r="D2" s="95" t="s">
        <v>7</v>
      </c>
      <c r="E2" s="186" t="s">
        <v>9</v>
      </c>
      <c r="F2" s="187"/>
      <c r="G2" s="188"/>
      <c r="H2" s="95" t="s">
        <v>13</v>
      </c>
      <c r="I2" s="95" t="s">
        <v>15</v>
      </c>
      <c r="J2" s="95" t="s">
        <v>17</v>
      </c>
      <c r="K2" s="95" t="s">
        <v>19</v>
      </c>
      <c r="L2" s="95" t="s">
        <v>21</v>
      </c>
      <c r="M2" s="95" t="s">
        <v>23</v>
      </c>
      <c r="N2" s="95" t="s">
        <v>25</v>
      </c>
      <c r="O2" s="95" t="s">
        <v>27</v>
      </c>
      <c r="P2" s="95" t="s">
        <v>29</v>
      </c>
      <c r="Q2" s="95" t="s">
        <v>31</v>
      </c>
      <c r="R2" s="95" t="s">
        <v>33</v>
      </c>
      <c r="S2" s="95" t="s">
        <v>35</v>
      </c>
      <c r="T2" s="95" t="s">
        <v>37</v>
      </c>
      <c r="U2" s="95" t="s">
        <v>39</v>
      </c>
      <c r="V2" s="95" t="s">
        <v>41</v>
      </c>
      <c r="W2" s="95" t="s">
        <v>43</v>
      </c>
      <c r="X2" s="95" t="s">
        <v>45</v>
      </c>
      <c r="Y2" s="95" t="s">
        <v>47</v>
      </c>
      <c r="Z2" s="95" t="s">
        <v>49</v>
      </c>
      <c r="AA2" s="131" t="s">
        <v>51</v>
      </c>
      <c r="AB2" s="132" t="s">
        <v>53</v>
      </c>
      <c r="AC2" s="95" t="s">
        <v>55</v>
      </c>
      <c r="AD2" s="95" t="s">
        <v>57</v>
      </c>
      <c r="AE2" s="95" t="s">
        <v>59</v>
      </c>
      <c r="AF2" s="96" t="s">
        <v>61</v>
      </c>
      <c r="AG2" s="94"/>
      <c r="AH2" s="95"/>
      <c r="AI2" s="95"/>
      <c r="AJ2" s="95"/>
      <c r="AK2" s="95"/>
      <c r="AL2" s="96"/>
      <c r="AM2" s="90"/>
    </row>
    <row r="3" spans="1:39" s="62" customFormat="1" ht="93.75" x14ac:dyDescent="0.25">
      <c r="A3" s="104"/>
      <c r="B3" s="70"/>
      <c r="C3" s="56" t="s">
        <v>6</v>
      </c>
      <c r="D3" s="63" t="s">
        <v>8</v>
      </c>
      <c r="E3" s="63" t="s">
        <v>10</v>
      </c>
      <c r="F3" s="63" t="s">
        <v>11</v>
      </c>
      <c r="G3" s="63" t="s">
        <v>12</v>
      </c>
      <c r="H3" s="63" t="s">
        <v>14</v>
      </c>
      <c r="I3" s="63" t="s">
        <v>16</v>
      </c>
      <c r="J3" s="63" t="s">
        <v>18</v>
      </c>
      <c r="K3" s="63" t="s">
        <v>20</v>
      </c>
      <c r="L3" s="63" t="s">
        <v>22</v>
      </c>
      <c r="M3" s="63" t="s">
        <v>24</v>
      </c>
      <c r="N3" s="63" t="s">
        <v>26</v>
      </c>
      <c r="O3" s="63" t="s">
        <v>28</v>
      </c>
      <c r="P3" s="63" t="s">
        <v>30</v>
      </c>
      <c r="Q3" s="63" t="s">
        <v>32</v>
      </c>
      <c r="R3" s="63" t="s">
        <v>34</v>
      </c>
      <c r="S3" s="63" t="s">
        <v>36</v>
      </c>
      <c r="T3" s="63" t="s">
        <v>38</v>
      </c>
      <c r="U3" s="63" t="s">
        <v>40</v>
      </c>
      <c r="V3" s="63" t="s">
        <v>42</v>
      </c>
      <c r="W3" s="63" t="s">
        <v>44</v>
      </c>
      <c r="X3" s="63" t="s">
        <v>46</v>
      </c>
      <c r="Y3" s="63" t="s">
        <v>48</v>
      </c>
      <c r="Z3" s="63" t="s">
        <v>50</v>
      </c>
      <c r="AA3" s="105" t="s">
        <v>52</v>
      </c>
      <c r="AB3" s="62" t="s">
        <v>54</v>
      </c>
      <c r="AC3" s="63" t="s">
        <v>56</v>
      </c>
      <c r="AD3" s="63" t="s">
        <v>58</v>
      </c>
      <c r="AE3" s="63" t="s">
        <v>60</v>
      </c>
      <c r="AF3" s="67" t="s">
        <v>62</v>
      </c>
      <c r="AG3" s="56"/>
      <c r="AH3" s="63"/>
      <c r="AI3" s="63"/>
      <c r="AJ3" s="63"/>
      <c r="AK3" s="63"/>
      <c r="AL3" s="63"/>
    </row>
    <row r="4" spans="1:39" s="100" customFormat="1" x14ac:dyDescent="0.25">
      <c r="A4" s="97" t="s">
        <v>192</v>
      </c>
      <c r="B4" s="98" t="s">
        <v>189</v>
      </c>
      <c r="C4" s="99"/>
      <c r="E4" s="177"/>
      <c r="F4" s="178"/>
      <c r="G4" s="179"/>
      <c r="AA4" s="106"/>
      <c r="AB4" s="107"/>
      <c r="AF4" s="101"/>
      <c r="AG4" s="99"/>
    </row>
    <row r="5" spans="1:39" s="100" customFormat="1" x14ac:dyDescent="0.25">
      <c r="A5" s="97" t="s">
        <v>193</v>
      </c>
      <c r="B5" s="98" t="s">
        <v>190</v>
      </c>
      <c r="C5" s="99"/>
      <c r="E5" s="177"/>
      <c r="F5" s="178"/>
      <c r="G5" s="179"/>
      <c r="AA5" s="106"/>
      <c r="AB5" s="107"/>
      <c r="AF5" s="101"/>
      <c r="AG5" s="99"/>
    </row>
    <row r="6" spans="1:39" s="58" customFormat="1" x14ac:dyDescent="0.25">
      <c r="A6" s="69"/>
      <c r="B6" s="71" t="s">
        <v>202</v>
      </c>
      <c r="C6" s="64"/>
      <c r="E6" s="174"/>
      <c r="F6" s="175"/>
      <c r="G6" s="176"/>
      <c r="AA6" s="60"/>
      <c r="AB6" s="59"/>
      <c r="AF6" s="68"/>
      <c r="AG6" s="64"/>
    </row>
    <row r="7" spans="1:39" s="58" customFormat="1" x14ac:dyDescent="0.25">
      <c r="A7" s="69"/>
      <c r="B7" s="71" t="s">
        <v>218</v>
      </c>
      <c r="C7" s="64"/>
      <c r="E7" s="174"/>
      <c r="F7" s="175"/>
      <c r="G7" s="176"/>
      <c r="AA7" s="60"/>
      <c r="AB7" s="59"/>
      <c r="AF7" s="68"/>
      <c r="AG7" s="64"/>
    </row>
    <row r="8" spans="1:39" s="58" customFormat="1" ht="42" customHeight="1" x14ac:dyDescent="0.25">
      <c r="A8" s="69"/>
      <c r="B8" s="72" t="s">
        <v>217</v>
      </c>
      <c r="C8" s="64"/>
      <c r="E8" s="174"/>
      <c r="F8" s="175"/>
      <c r="G8" s="176"/>
      <c r="AA8" s="60"/>
      <c r="AB8" s="61"/>
      <c r="AF8" s="68"/>
      <c r="AG8" s="64"/>
    </row>
    <row r="9" spans="1:39" s="58" customFormat="1" x14ac:dyDescent="0.25">
      <c r="A9" s="69" t="s">
        <v>198</v>
      </c>
      <c r="B9" s="71" t="s">
        <v>216</v>
      </c>
      <c r="C9" s="64"/>
      <c r="E9" s="174"/>
      <c r="F9" s="175"/>
      <c r="G9" s="176"/>
      <c r="V9" s="58">
        <v>0</v>
      </c>
      <c r="AA9" s="60"/>
      <c r="AB9" s="59"/>
      <c r="AF9" s="68"/>
      <c r="AG9" s="64"/>
    </row>
    <row r="10" spans="1:39" s="100" customFormat="1" x14ac:dyDescent="0.25">
      <c r="A10" s="97">
        <v>2</v>
      </c>
      <c r="B10" s="98" t="s">
        <v>206</v>
      </c>
      <c r="C10" s="99"/>
      <c r="E10" s="177"/>
      <c r="F10" s="178"/>
      <c r="G10" s="179"/>
      <c r="AA10" s="106"/>
      <c r="AB10" s="107"/>
      <c r="AF10" s="101"/>
      <c r="AG10" s="99"/>
    </row>
    <row r="11" spans="1:39" s="58" customFormat="1" x14ac:dyDescent="0.25">
      <c r="A11" s="69" t="s">
        <v>199</v>
      </c>
      <c r="B11" s="71" t="s">
        <v>208</v>
      </c>
      <c r="C11" s="64"/>
      <c r="E11" s="174"/>
      <c r="F11" s="175"/>
      <c r="G11" s="176"/>
      <c r="AA11" s="60"/>
      <c r="AB11" s="59"/>
      <c r="AF11" s="68"/>
      <c r="AG11" s="64"/>
    </row>
    <row r="12" spans="1:39" s="58" customFormat="1" x14ac:dyDescent="0.25">
      <c r="A12" s="69" t="s">
        <v>200</v>
      </c>
      <c r="B12" s="71" t="s">
        <v>209</v>
      </c>
      <c r="C12" s="64"/>
      <c r="E12" s="174"/>
      <c r="F12" s="175"/>
      <c r="G12" s="176"/>
      <c r="AA12" s="60"/>
      <c r="AB12" s="59"/>
      <c r="AF12" s="68"/>
      <c r="AG12" s="64"/>
    </row>
    <row r="13" spans="1:39" s="58" customFormat="1" x14ac:dyDescent="0.25">
      <c r="A13" s="69" t="s">
        <v>201</v>
      </c>
      <c r="B13" s="71" t="s">
        <v>210</v>
      </c>
      <c r="C13" s="64"/>
      <c r="E13" s="174"/>
      <c r="F13" s="175"/>
      <c r="G13" s="176"/>
      <c r="AA13" s="60"/>
      <c r="AB13" s="59"/>
      <c r="AF13" s="68"/>
      <c r="AG13" s="64"/>
    </row>
    <row r="14" spans="1:39" s="58" customFormat="1" x14ac:dyDescent="0.25">
      <c r="A14" s="69" t="s">
        <v>194</v>
      </c>
      <c r="B14" s="71" t="s">
        <v>211</v>
      </c>
      <c r="C14" s="64"/>
      <c r="E14" s="174"/>
      <c r="F14" s="175"/>
      <c r="G14" s="176"/>
      <c r="AA14" s="60"/>
      <c r="AB14" s="59"/>
      <c r="AF14" s="68"/>
      <c r="AG14" s="64"/>
    </row>
    <row r="15" spans="1:39" s="58" customFormat="1" x14ac:dyDescent="0.25">
      <c r="A15" s="69" t="s">
        <v>195</v>
      </c>
      <c r="B15" s="71" t="s">
        <v>212</v>
      </c>
      <c r="C15" s="64"/>
      <c r="E15" s="174"/>
      <c r="F15" s="175"/>
      <c r="G15" s="176"/>
      <c r="AA15" s="60"/>
      <c r="AB15" s="59"/>
      <c r="AF15" s="68"/>
      <c r="AG15" s="64"/>
    </row>
    <row r="16" spans="1:39" s="58" customFormat="1" x14ac:dyDescent="0.25">
      <c r="A16" s="69" t="s">
        <v>196</v>
      </c>
      <c r="B16" s="71" t="s">
        <v>213</v>
      </c>
      <c r="C16" s="64"/>
      <c r="E16" s="174"/>
      <c r="F16" s="175"/>
      <c r="G16" s="176"/>
      <c r="AA16" s="60"/>
      <c r="AB16" s="59"/>
      <c r="AF16" s="68"/>
      <c r="AG16" s="64"/>
    </row>
    <row r="17" spans="1:38" s="58" customFormat="1" x14ac:dyDescent="0.25">
      <c r="A17" s="69" t="s">
        <v>197</v>
      </c>
      <c r="B17" s="71" t="s">
        <v>214</v>
      </c>
      <c r="C17" s="64"/>
      <c r="E17" s="174"/>
      <c r="F17" s="175"/>
      <c r="G17" s="176"/>
      <c r="AA17" s="60"/>
      <c r="AB17" s="59"/>
      <c r="AF17" s="68"/>
      <c r="AG17" s="122"/>
      <c r="AH17" s="123"/>
      <c r="AI17" s="123"/>
      <c r="AJ17" s="123"/>
      <c r="AK17" s="123"/>
      <c r="AL17" s="123"/>
    </row>
    <row r="18" spans="1:38" s="58" customFormat="1" x14ac:dyDescent="0.25">
      <c r="A18" s="73"/>
      <c r="B18" s="74" t="s">
        <v>215</v>
      </c>
      <c r="C18" s="75">
        <f>C7+C8+C9+C11+C12+C13+C14+C15+C16+C17</f>
        <v>0</v>
      </c>
      <c r="D18" s="75">
        <f>D7+D8+D9+D11+D12+D13+D14+D15+D16+D17</f>
        <v>0</v>
      </c>
      <c r="E18" s="189">
        <f t="shared" ref="E18:H18" si="0">E7+E8+E9+E11+E12+E13+E14+E15+E16+E17</f>
        <v>0</v>
      </c>
      <c r="F18" s="190"/>
      <c r="G18" s="191"/>
      <c r="H18" s="75">
        <f t="shared" si="0"/>
        <v>0</v>
      </c>
      <c r="I18" s="75">
        <f t="shared" ref="I18" si="1">I7+I8+I9+I11+I12+I13+I14+I15+I16+I17</f>
        <v>0</v>
      </c>
      <c r="J18" s="75">
        <f t="shared" ref="J18" si="2">J7+J8+J9+J11+J12+J13+J14+J15+J16+J17</f>
        <v>0</v>
      </c>
      <c r="K18" s="75">
        <f t="shared" ref="K18:L18" si="3">K7+K8+K9+K11+K12+K13+K14+K15+K16+K17</f>
        <v>0</v>
      </c>
      <c r="L18" s="75">
        <f t="shared" si="3"/>
        <v>0</v>
      </c>
      <c r="M18" s="75">
        <f t="shared" ref="M18" si="4">M7+M8+M9+M11+M12+M13+M14+M15+M16+M17</f>
        <v>0</v>
      </c>
      <c r="N18" s="75">
        <f t="shared" ref="N18" si="5">N7+N8+N9+N11+N12+N13+N14+N15+N16+N17</f>
        <v>0</v>
      </c>
      <c r="O18" s="75">
        <f t="shared" ref="O18:P18" si="6">O7+O8+O9+O11+O12+O13+O14+O15+O16+O17</f>
        <v>0</v>
      </c>
      <c r="P18" s="75">
        <f t="shared" si="6"/>
        <v>0</v>
      </c>
      <c r="Q18" s="75">
        <f t="shared" ref="Q18" si="7">Q7+Q8+Q9+Q11+Q12+Q13+Q14+Q15+Q16+Q17</f>
        <v>0</v>
      </c>
      <c r="R18" s="75">
        <f t="shared" ref="R18" si="8">R7+R8+R9+R11+R12+R13+R14+R15+R16+R17</f>
        <v>0</v>
      </c>
      <c r="S18" s="75">
        <f t="shared" ref="S18:T18" si="9">S7+S8+S9+S11+S12+S13+S14+S15+S16+S17</f>
        <v>0</v>
      </c>
      <c r="T18" s="75">
        <f t="shared" si="9"/>
        <v>0</v>
      </c>
      <c r="U18" s="75">
        <f t="shared" ref="U18" si="10">U7+U8+U9+U11+U12+U13+U14+U15+U16+U17</f>
        <v>0</v>
      </c>
      <c r="V18" s="75">
        <f t="shared" ref="V18" si="11">V7+V8+V9+V11+V12+V13+V14+V15+V16+V17</f>
        <v>0</v>
      </c>
      <c r="W18" s="75">
        <f t="shared" ref="W18:X18" si="12">W7+W8+W9+W11+W12+W13+W14+W15+W16+W17</f>
        <v>0</v>
      </c>
      <c r="X18" s="75">
        <f t="shared" si="12"/>
        <v>0</v>
      </c>
      <c r="Y18" s="75">
        <f t="shared" ref="Y18" si="13">Y7+Y8+Y9+Y11+Y12+Y13+Y14+Y15+Y16+Y17</f>
        <v>0</v>
      </c>
      <c r="Z18" s="75">
        <f t="shared" ref="Z18" si="14">Z7+Z8+Z9+Z11+Z12+Z13+Z14+Z15+Z16+Z17</f>
        <v>0</v>
      </c>
      <c r="AA18" s="75">
        <f t="shared" ref="AA18:AB18" si="15">AA7+AA8+AA9+AA11+AA12+AA13+AA14+AA15+AA16+AA17</f>
        <v>0</v>
      </c>
      <c r="AB18" s="75">
        <f t="shared" si="15"/>
        <v>0</v>
      </c>
      <c r="AC18" s="75">
        <f t="shared" ref="AC18" si="16">AC7+AC8+AC9+AC11+AC12+AC13+AC14+AC15+AC16+AC17</f>
        <v>0</v>
      </c>
      <c r="AD18" s="75">
        <f t="shared" ref="AD18" si="17">AD7+AD8+AD9+AD11+AD12+AD13+AD14+AD15+AD16+AD17</f>
        <v>0</v>
      </c>
      <c r="AE18" s="75">
        <f t="shared" ref="AE18" si="18">AE7+AE8+AE9+AE11+AE12+AE13+AE14+AE15+AE16+AE17</f>
        <v>0</v>
      </c>
      <c r="AF18" s="121">
        <f>AF7+AF8+AF9+AF11+AF12+AF13+AF14+AF15+AF16+AF17</f>
        <v>0</v>
      </c>
      <c r="AG18" s="122"/>
      <c r="AH18" s="123"/>
      <c r="AI18" s="123"/>
      <c r="AJ18" s="123"/>
      <c r="AK18" s="123"/>
      <c r="AL18" s="123"/>
    </row>
    <row r="19" spans="1:38" s="58" customFormat="1" x14ac:dyDescent="0.25">
      <c r="A19" s="73"/>
      <c r="B19" s="74" t="s">
        <v>207</v>
      </c>
      <c r="C19" s="75">
        <f>C20*C18</f>
        <v>0</v>
      </c>
      <c r="D19" s="76">
        <f>D20*D18</f>
        <v>0</v>
      </c>
      <c r="E19" s="189">
        <f>E20*E18</f>
        <v>0</v>
      </c>
      <c r="F19" s="190"/>
      <c r="G19" s="191"/>
      <c r="H19" s="76">
        <f>H20*H18</f>
        <v>0</v>
      </c>
      <c r="I19" s="76">
        <f t="shared" ref="I19:M19" si="19">I20*I18</f>
        <v>0</v>
      </c>
      <c r="J19" s="76">
        <f t="shared" si="19"/>
        <v>0</v>
      </c>
      <c r="K19" s="76">
        <f t="shared" si="19"/>
        <v>0</v>
      </c>
      <c r="L19" s="76">
        <f t="shared" si="19"/>
        <v>0</v>
      </c>
      <c r="M19" s="76">
        <f t="shared" si="19"/>
        <v>0</v>
      </c>
      <c r="N19" s="76">
        <f t="shared" ref="N19" si="20">N20*N18</f>
        <v>0</v>
      </c>
      <c r="O19" s="76">
        <f t="shared" ref="O19" si="21">O20*O18</f>
        <v>0</v>
      </c>
      <c r="P19" s="76">
        <f t="shared" ref="P19" si="22">P20*P18</f>
        <v>0</v>
      </c>
      <c r="Q19" s="76">
        <f t="shared" ref="Q19" si="23">Q20*Q18</f>
        <v>0</v>
      </c>
      <c r="R19" s="76">
        <f t="shared" ref="R19" si="24">R20*R18</f>
        <v>0</v>
      </c>
      <c r="S19" s="76">
        <f t="shared" ref="S19" si="25">S20*S18</f>
        <v>0</v>
      </c>
      <c r="T19" s="76">
        <f t="shared" ref="T19" si="26">T20*T18</f>
        <v>0</v>
      </c>
      <c r="U19" s="76">
        <f t="shared" ref="U19" si="27">U20*U18</f>
        <v>0</v>
      </c>
      <c r="V19" s="76">
        <f t="shared" ref="V19" si="28">V20*V18</f>
        <v>0</v>
      </c>
      <c r="W19" s="76">
        <f t="shared" ref="W19" si="29">W20*W18</f>
        <v>0</v>
      </c>
      <c r="X19" s="76">
        <f t="shared" ref="X19" si="30">X20*X18</f>
        <v>0</v>
      </c>
      <c r="Y19" s="76">
        <f t="shared" ref="Y19" si="31">Y20*Y18</f>
        <v>0</v>
      </c>
      <c r="Z19" s="76">
        <f t="shared" ref="Z19" si="32">Z20*Z18</f>
        <v>0</v>
      </c>
      <c r="AA19" s="76">
        <f t="shared" ref="AA19" si="33">AA20*AA18</f>
        <v>0</v>
      </c>
      <c r="AB19" s="76">
        <f t="shared" ref="AB19" si="34">AB20*AB18</f>
        <v>0</v>
      </c>
      <c r="AC19" s="76">
        <f t="shared" ref="AC19" si="35">AC20*AC18</f>
        <v>0</v>
      </c>
      <c r="AD19" s="76">
        <f t="shared" ref="AD19" si="36">AD20*AD18</f>
        <v>0</v>
      </c>
      <c r="AE19" s="76">
        <f t="shared" ref="AE19" si="37">AE20*AE18</f>
        <v>0</v>
      </c>
      <c r="AF19" s="77">
        <f t="shared" ref="AF19" si="38">AF20*AF18</f>
        <v>0</v>
      </c>
      <c r="AG19" s="122"/>
      <c r="AH19" s="123"/>
      <c r="AI19" s="123"/>
      <c r="AJ19" s="123"/>
      <c r="AK19" s="123"/>
      <c r="AL19" s="123"/>
    </row>
    <row r="20" spans="1:38" s="84" customFormat="1" ht="15.75" thickBot="1" x14ac:dyDescent="0.3">
      <c r="A20" s="78"/>
      <c r="B20" s="79" t="s">
        <v>191</v>
      </c>
      <c r="C20" s="80">
        <v>744</v>
      </c>
      <c r="D20" s="81">
        <v>1172.93</v>
      </c>
      <c r="E20" s="180">
        <v>3960.03</v>
      </c>
      <c r="F20" s="181"/>
      <c r="G20" s="182"/>
      <c r="H20" s="81">
        <v>1023.08</v>
      </c>
      <c r="I20" s="81">
        <v>1662.51</v>
      </c>
      <c r="J20" s="81">
        <v>1474.05</v>
      </c>
      <c r="K20" s="81">
        <v>1053.82</v>
      </c>
      <c r="L20" s="81">
        <v>764.94</v>
      </c>
      <c r="M20" s="81">
        <v>1777.19</v>
      </c>
      <c r="N20" s="81">
        <v>1008.21</v>
      </c>
      <c r="O20" s="81">
        <v>560.84</v>
      </c>
      <c r="P20" s="81">
        <v>1245.02</v>
      </c>
      <c r="Q20" s="81">
        <v>1128.3399999999999</v>
      </c>
      <c r="R20" s="81">
        <v>248.5</v>
      </c>
      <c r="S20" s="81">
        <v>1552.22</v>
      </c>
      <c r="T20" s="81">
        <v>325.92</v>
      </c>
      <c r="U20" s="81">
        <v>2872.66</v>
      </c>
      <c r="V20" s="81">
        <v>1611.85</v>
      </c>
      <c r="W20" s="81">
        <v>777.98</v>
      </c>
      <c r="X20" s="81">
        <v>1064.1600000000001</v>
      </c>
      <c r="Y20" s="81">
        <v>844.68</v>
      </c>
      <c r="Z20" s="81">
        <v>1823.5</v>
      </c>
      <c r="AA20" s="108">
        <v>1304.51</v>
      </c>
      <c r="AB20" s="109">
        <v>503.25</v>
      </c>
      <c r="AC20" s="81">
        <v>5634.74</v>
      </c>
      <c r="AD20" s="81">
        <v>2621.29</v>
      </c>
      <c r="AE20" s="81">
        <v>2278.58</v>
      </c>
      <c r="AF20" s="82">
        <v>1154.9000000000001</v>
      </c>
      <c r="AG20" s="83"/>
    </row>
    <row r="21" spans="1:38" ht="15.75" thickBot="1" x14ac:dyDescent="0.3"/>
    <row r="22" spans="1:38" ht="15.75" thickBot="1" x14ac:dyDescent="0.3">
      <c r="A22" s="112" t="s">
        <v>205</v>
      </c>
      <c r="B22" s="110"/>
      <c r="C22" s="111">
        <v>0.85</v>
      </c>
    </row>
  </sheetData>
  <mergeCells count="19">
    <mergeCell ref="E11:G11"/>
    <mergeCell ref="E20:G20"/>
    <mergeCell ref="E1:G1"/>
    <mergeCell ref="E2:G2"/>
    <mergeCell ref="E12:G12"/>
    <mergeCell ref="E13:G13"/>
    <mergeCell ref="E14:G14"/>
    <mergeCell ref="E15:G15"/>
    <mergeCell ref="E16:G16"/>
    <mergeCell ref="E17:G17"/>
    <mergeCell ref="E19:G19"/>
    <mergeCell ref="E18:G18"/>
    <mergeCell ref="E4:G4"/>
    <mergeCell ref="E5:G5"/>
    <mergeCell ref="E6:G6"/>
    <mergeCell ref="E7:G7"/>
    <mergeCell ref="E8:G8"/>
    <mergeCell ref="E9:G9"/>
    <mergeCell ref="E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topLeftCell="T4" zoomScaleNormal="100" workbookViewId="0">
      <selection activeCell="AI15" sqref="AI15:AJ15"/>
    </sheetView>
  </sheetViews>
  <sheetFormatPr defaultRowHeight="15" x14ac:dyDescent="0.25"/>
  <cols>
    <col min="1" max="1" width="10.140625" style="57" bestFit="1" customWidth="1"/>
    <col min="2" max="2" width="46" bestFit="1" customWidth="1"/>
    <col min="4" max="5" width="12.85546875" bestFit="1" customWidth="1"/>
  </cols>
  <sheetData>
    <row r="1" spans="1:39" s="91" customFormat="1" x14ac:dyDescent="0.25">
      <c r="A1" s="125"/>
      <c r="B1" s="126"/>
      <c r="C1" s="203">
        <v>1</v>
      </c>
      <c r="D1" s="185"/>
      <c r="E1" s="124">
        <v>2</v>
      </c>
      <c r="F1" s="124">
        <v>3</v>
      </c>
      <c r="G1" s="124">
        <v>4</v>
      </c>
      <c r="H1" s="124">
        <v>5</v>
      </c>
      <c r="I1" s="124">
        <v>6</v>
      </c>
      <c r="J1" s="183">
        <v>7</v>
      </c>
      <c r="K1" s="185"/>
      <c r="L1" s="124">
        <v>8</v>
      </c>
      <c r="M1" s="124">
        <v>9</v>
      </c>
      <c r="N1" s="124">
        <v>10</v>
      </c>
      <c r="O1" s="124">
        <v>11</v>
      </c>
      <c r="P1" s="124">
        <v>12</v>
      </c>
      <c r="Q1" s="124">
        <v>13</v>
      </c>
      <c r="R1" s="124">
        <v>14</v>
      </c>
      <c r="S1" s="124">
        <v>15</v>
      </c>
      <c r="T1" s="124">
        <v>16</v>
      </c>
      <c r="U1" s="124">
        <v>17</v>
      </c>
      <c r="V1" s="124">
        <v>18</v>
      </c>
      <c r="W1" s="124">
        <v>19</v>
      </c>
      <c r="X1" s="124">
        <v>20</v>
      </c>
      <c r="Y1" s="124">
        <v>21</v>
      </c>
      <c r="Z1" s="124">
        <v>22</v>
      </c>
      <c r="AA1" s="127">
        <v>23</v>
      </c>
      <c r="AB1" s="128">
        <v>24</v>
      </c>
      <c r="AC1" s="124">
        <v>25</v>
      </c>
      <c r="AD1" s="124">
        <v>26</v>
      </c>
      <c r="AE1" s="124">
        <v>27</v>
      </c>
      <c r="AF1" s="124">
        <v>28</v>
      </c>
      <c r="AG1" s="124">
        <v>29</v>
      </c>
      <c r="AH1" s="124">
        <v>30</v>
      </c>
      <c r="AI1" s="183">
        <v>31</v>
      </c>
      <c r="AJ1" s="185"/>
      <c r="AK1" s="183">
        <v>32</v>
      </c>
      <c r="AL1" s="196"/>
      <c r="AM1" s="90"/>
    </row>
    <row r="2" spans="1:39" s="91" customFormat="1" x14ac:dyDescent="0.25">
      <c r="A2" s="129"/>
      <c r="B2" s="130"/>
      <c r="C2" s="204" t="s">
        <v>63</v>
      </c>
      <c r="D2" s="188"/>
      <c r="E2" s="95" t="s">
        <v>66</v>
      </c>
      <c r="F2" s="95" t="s">
        <v>68</v>
      </c>
      <c r="G2" s="95" t="s">
        <v>70</v>
      </c>
      <c r="H2" s="95" t="s">
        <v>72</v>
      </c>
      <c r="I2" s="95" t="s">
        <v>74</v>
      </c>
      <c r="J2" s="186" t="s">
        <v>76</v>
      </c>
      <c r="K2" s="188"/>
      <c r="L2" s="95" t="s">
        <v>79</v>
      </c>
      <c r="M2" s="95" t="s">
        <v>81</v>
      </c>
      <c r="N2" s="95" t="s">
        <v>83</v>
      </c>
      <c r="O2" s="95" t="s">
        <v>85</v>
      </c>
      <c r="P2" s="95" t="s">
        <v>87</v>
      </c>
      <c r="Q2" s="95" t="s">
        <v>89</v>
      </c>
      <c r="R2" s="95" t="s">
        <v>91</v>
      </c>
      <c r="S2" s="95" t="s">
        <v>93</v>
      </c>
      <c r="T2" s="95" t="s">
        <v>95</v>
      </c>
      <c r="U2" s="95" t="s">
        <v>97</v>
      </c>
      <c r="V2" s="95" t="s">
        <v>99</v>
      </c>
      <c r="W2" s="95" t="s">
        <v>101</v>
      </c>
      <c r="X2" s="95" t="s">
        <v>103</v>
      </c>
      <c r="Y2" s="95" t="s">
        <v>105</v>
      </c>
      <c r="Z2" s="95" t="s">
        <v>107</v>
      </c>
      <c r="AA2" s="131" t="s">
        <v>109</v>
      </c>
      <c r="AB2" s="132" t="s">
        <v>111</v>
      </c>
      <c r="AC2" s="95" t="s">
        <v>113</v>
      </c>
      <c r="AD2" s="95" t="s">
        <v>115</v>
      </c>
      <c r="AE2" s="95" t="s">
        <v>117</v>
      </c>
      <c r="AF2" s="95" t="s">
        <v>119</v>
      </c>
      <c r="AG2" s="95" t="s">
        <v>121</v>
      </c>
      <c r="AH2" s="95" t="s">
        <v>123</v>
      </c>
      <c r="AI2" s="186" t="s">
        <v>125</v>
      </c>
      <c r="AJ2" s="188"/>
      <c r="AK2" s="186" t="s">
        <v>128</v>
      </c>
      <c r="AL2" s="197"/>
      <c r="AM2" s="90"/>
    </row>
    <row r="3" spans="1:39" s="62" customFormat="1" ht="98.25" x14ac:dyDescent="0.25">
      <c r="A3" s="104"/>
      <c r="B3" s="70"/>
      <c r="C3" s="56" t="s">
        <v>64</v>
      </c>
      <c r="D3" s="63" t="s">
        <v>65</v>
      </c>
      <c r="E3" s="63" t="s">
        <v>67</v>
      </c>
      <c r="F3" s="63" t="s">
        <v>69</v>
      </c>
      <c r="G3" s="63" t="s">
        <v>71</v>
      </c>
      <c r="H3" s="63" t="s">
        <v>73</v>
      </c>
      <c r="I3" s="63" t="s">
        <v>75</v>
      </c>
      <c r="J3" s="63" t="s">
        <v>77</v>
      </c>
      <c r="K3" s="63" t="s">
        <v>78</v>
      </c>
      <c r="L3" s="63" t="s">
        <v>80</v>
      </c>
      <c r="M3" s="63" t="s">
        <v>82</v>
      </c>
      <c r="N3" s="63" t="s">
        <v>84</v>
      </c>
      <c r="O3" s="63" t="s">
        <v>86</v>
      </c>
      <c r="P3" s="63" t="s">
        <v>88</v>
      </c>
      <c r="Q3" s="63" t="s">
        <v>90</v>
      </c>
      <c r="R3" s="63" t="s">
        <v>92</v>
      </c>
      <c r="S3" s="63" t="s">
        <v>94</v>
      </c>
      <c r="T3" s="63" t="s">
        <v>96</v>
      </c>
      <c r="U3" s="63" t="s">
        <v>98</v>
      </c>
      <c r="V3" s="63" t="s">
        <v>100</v>
      </c>
      <c r="W3" s="63" t="s">
        <v>102</v>
      </c>
      <c r="X3" s="63" t="s">
        <v>104</v>
      </c>
      <c r="Y3" s="63" t="s">
        <v>106</v>
      </c>
      <c r="Z3" s="63" t="s">
        <v>108</v>
      </c>
      <c r="AA3" s="105" t="s">
        <v>110</v>
      </c>
      <c r="AB3" s="62" t="s">
        <v>112</v>
      </c>
      <c r="AC3" s="63" t="s">
        <v>114</v>
      </c>
      <c r="AD3" s="63" t="s">
        <v>116</v>
      </c>
      <c r="AE3" s="63" t="s">
        <v>118</v>
      </c>
      <c r="AF3" s="63" t="s">
        <v>120</v>
      </c>
      <c r="AG3" s="63" t="s">
        <v>122</v>
      </c>
      <c r="AH3" s="63" t="s">
        <v>124</v>
      </c>
      <c r="AI3" s="63" t="s">
        <v>126</v>
      </c>
      <c r="AJ3" s="63" t="s">
        <v>127</v>
      </c>
      <c r="AK3" s="63" t="s">
        <v>129</v>
      </c>
      <c r="AL3" s="67" t="s">
        <v>130</v>
      </c>
      <c r="AM3" s="65"/>
    </row>
    <row r="4" spans="1:39" s="100" customFormat="1" x14ac:dyDescent="0.25">
      <c r="A4" s="97" t="s">
        <v>192</v>
      </c>
      <c r="B4" s="98" t="s">
        <v>189</v>
      </c>
      <c r="C4" s="205"/>
      <c r="D4" s="179"/>
      <c r="J4" s="177"/>
      <c r="K4" s="179"/>
      <c r="AA4" s="106"/>
      <c r="AB4" s="107"/>
      <c r="AI4" s="177"/>
      <c r="AJ4" s="179"/>
      <c r="AK4" s="177"/>
      <c r="AL4" s="193"/>
      <c r="AM4" s="99"/>
    </row>
    <row r="5" spans="1:39" s="100" customFormat="1" x14ac:dyDescent="0.25">
      <c r="A5" s="97" t="s">
        <v>193</v>
      </c>
      <c r="B5" s="98" t="s">
        <v>190</v>
      </c>
      <c r="C5" s="205"/>
      <c r="D5" s="179"/>
      <c r="J5" s="177"/>
      <c r="K5" s="179"/>
      <c r="AA5" s="106"/>
      <c r="AB5" s="107"/>
      <c r="AI5" s="177"/>
      <c r="AJ5" s="179"/>
      <c r="AK5" s="177"/>
      <c r="AL5" s="193"/>
      <c r="AM5" s="99"/>
    </row>
    <row r="6" spans="1:39" s="58" customFormat="1" x14ac:dyDescent="0.25">
      <c r="A6" s="69"/>
      <c r="B6" s="71" t="s">
        <v>202</v>
      </c>
      <c r="C6" s="198"/>
      <c r="D6" s="176"/>
      <c r="J6" s="174"/>
      <c r="K6" s="176"/>
      <c r="AA6" s="60"/>
      <c r="AB6" s="59"/>
      <c r="AI6" s="174"/>
      <c r="AJ6" s="176"/>
      <c r="AK6" s="174"/>
      <c r="AL6" s="192"/>
      <c r="AM6" s="64"/>
    </row>
    <row r="7" spans="1:39" s="58" customFormat="1" x14ac:dyDescent="0.25">
      <c r="A7" s="69"/>
      <c r="B7" s="71" t="s">
        <v>218</v>
      </c>
      <c r="C7" s="198"/>
      <c r="D7" s="176"/>
      <c r="J7" s="174"/>
      <c r="K7" s="176"/>
      <c r="AA7" s="60"/>
      <c r="AB7" s="59"/>
      <c r="AI7" s="174"/>
      <c r="AJ7" s="176"/>
      <c r="AK7" s="174"/>
      <c r="AL7" s="192"/>
      <c r="AM7" s="64"/>
    </row>
    <row r="8" spans="1:39" s="58" customFormat="1" ht="42" customHeight="1" x14ac:dyDescent="0.25">
      <c r="A8" s="69"/>
      <c r="B8" s="72" t="s">
        <v>217</v>
      </c>
      <c r="C8" s="198"/>
      <c r="D8" s="176"/>
      <c r="J8" s="174"/>
      <c r="K8" s="176"/>
      <c r="AA8" s="60"/>
      <c r="AB8" s="61"/>
      <c r="AI8" s="174"/>
      <c r="AJ8" s="176"/>
      <c r="AK8" s="174"/>
      <c r="AL8" s="192"/>
      <c r="AM8" s="64"/>
    </row>
    <row r="9" spans="1:39" s="58" customFormat="1" x14ac:dyDescent="0.25">
      <c r="A9" s="69" t="s">
        <v>198</v>
      </c>
      <c r="B9" s="71" t="s">
        <v>216</v>
      </c>
      <c r="C9" s="198"/>
      <c r="D9" s="176"/>
      <c r="G9" s="58">
        <v>0</v>
      </c>
      <c r="J9" s="174"/>
      <c r="K9" s="176"/>
      <c r="N9" s="58">
        <v>0</v>
      </c>
      <c r="Q9" s="58">
        <v>0</v>
      </c>
      <c r="AA9" s="60"/>
      <c r="AB9" s="59"/>
      <c r="AC9" s="58">
        <v>0</v>
      </c>
      <c r="AI9" s="174"/>
      <c r="AJ9" s="176"/>
      <c r="AK9" s="174">
        <v>0</v>
      </c>
      <c r="AL9" s="192"/>
      <c r="AM9" s="64"/>
    </row>
    <row r="10" spans="1:39" s="100" customFormat="1" x14ac:dyDescent="0.25">
      <c r="A10" s="97">
        <v>2</v>
      </c>
      <c r="B10" s="98" t="s">
        <v>206</v>
      </c>
      <c r="C10" s="205"/>
      <c r="D10" s="179"/>
      <c r="J10" s="177"/>
      <c r="K10" s="179"/>
      <c r="AA10" s="106"/>
      <c r="AB10" s="107"/>
      <c r="AI10" s="177"/>
      <c r="AJ10" s="179"/>
      <c r="AK10" s="177"/>
      <c r="AL10" s="193"/>
      <c r="AM10" s="99"/>
    </row>
    <row r="11" spans="1:39" s="58" customFormat="1" x14ac:dyDescent="0.25">
      <c r="A11" s="69" t="s">
        <v>204</v>
      </c>
      <c r="B11" s="71" t="s">
        <v>208</v>
      </c>
      <c r="C11" s="198"/>
      <c r="D11" s="176"/>
      <c r="J11" s="174"/>
      <c r="K11" s="176"/>
      <c r="AA11" s="60"/>
      <c r="AB11" s="59"/>
      <c r="AI11" s="174"/>
      <c r="AJ11" s="176"/>
      <c r="AK11" s="174"/>
      <c r="AL11" s="192"/>
      <c r="AM11" s="64"/>
    </row>
    <row r="12" spans="1:39" s="58" customFormat="1" x14ac:dyDescent="0.25">
      <c r="A12" s="69" t="s">
        <v>200</v>
      </c>
      <c r="B12" s="71" t="s">
        <v>209</v>
      </c>
      <c r="C12" s="198"/>
      <c r="D12" s="176"/>
      <c r="J12" s="174"/>
      <c r="K12" s="176"/>
      <c r="AA12" s="60"/>
      <c r="AB12" s="59"/>
      <c r="AI12" s="174"/>
      <c r="AJ12" s="176"/>
      <c r="AK12" s="174"/>
      <c r="AL12" s="192"/>
      <c r="AM12" s="64"/>
    </row>
    <row r="13" spans="1:39" s="58" customFormat="1" x14ac:dyDescent="0.25">
      <c r="A13" s="69" t="s">
        <v>201</v>
      </c>
      <c r="B13" s="71" t="s">
        <v>210</v>
      </c>
      <c r="C13" s="198"/>
      <c r="D13" s="176"/>
      <c r="J13" s="174"/>
      <c r="K13" s="176"/>
      <c r="AA13" s="60"/>
      <c r="AB13" s="59"/>
      <c r="AI13" s="174"/>
      <c r="AJ13" s="176"/>
      <c r="AK13" s="174"/>
      <c r="AL13" s="192"/>
      <c r="AM13" s="64"/>
    </row>
    <row r="14" spans="1:39" s="58" customFormat="1" x14ac:dyDescent="0.25">
      <c r="A14" s="69" t="s">
        <v>194</v>
      </c>
      <c r="B14" s="71" t="s">
        <v>211</v>
      </c>
      <c r="C14" s="198"/>
      <c r="D14" s="176"/>
      <c r="J14" s="174"/>
      <c r="K14" s="176"/>
      <c r="AA14" s="60"/>
      <c r="AB14" s="59"/>
      <c r="AI14" s="174"/>
      <c r="AJ14" s="176"/>
      <c r="AK14" s="174"/>
      <c r="AL14" s="192"/>
      <c r="AM14" s="64"/>
    </row>
    <row r="15" spans="1:39" s="58" customFormat="1" x14ac:dyDescent="0.25">
      <c r="A15" s="69" t="s">
        <v>195</v>
      </c>
      <c r="B15" s="71" t="s">
        <v>212</v>
      </c>
      <c r="C15" s="198"/>
      <c r="D15" s="176"/>
      <c r="J15" s="174"/>
      <c r="K15" s="176"/>
      <c r="AA15" s="60"/>
      <c r="AB15" s="59"/>
      <c r="AI15" s="174"/>
      <c r="AJ15" s="176"/>
      <c r="AK15" s="174"/>
      <c r="AL15" s="192"/>
      <c r="AM15" s="64"/>
    </row>
    <row r="16" spans="1:39" s="58" customFormat="1" x14ac:dyDescent="0.25">
      <c r="A16" s="69" t="s">
        <v>196</v>
      </c>
      <c r="B16" s="71" t="s">
        <v>213</v>
      </c>
      <c r="C16" s="198"/>
      <c r="D16" s="176"/>
      <c r="J16" s="174"/>
      <c r="K16" s="176"/>
      <c r="AA16" s="60"/>
      <c r="AB16" s="59"/>
      <c r="AI16" s="174"/>
      <c r="AJ16" s="176"/>
      <c r="AK16" s="174"/>
      <c r="AL16" s="192"/>
      <c r="AM16" s="64"/>
    </row>
    <row r="17" spans="1:39" s="58" customFormat="1" x14ac:dyDescent="0.25">
      <c r="A17" s="69" t="s">
        <v>197</v>
      </c>
      <c r="B17" s="71" t="s">
        <v>214</v>
      </c>
      <c r="C17" s="198"/>
      <c r="D17" s="176"/>
      <c r="J17" s="174"/>
      <c r="K17" s="176"/>
      <c r="AA17" s="60"/>
      <c r="AB17" s="59"/>
      <c r="AI17" s="174"/>
      <c r="AJ17" s="176"/>
      <c r="AK17" s="174"/>
      <c r="AL17" s="192"/>
      <c r="AM17" s="64"/>
    </row>
    <row r="18" spans="1:39" s="58" customFormat="1" x14ac:dyDescent="0.25">
      <c r="A18" s="73"/>
      <c r="B18" s="74" t="s">
        <v>215</v>
      </c>
      <c r="C18" s="199">
        <f>C7+C8+C9+C11+C12+C13+C14+C15+C16+C17</f>
        <v>0</v>
      </c>
      <c r="D18" s="200"/>
      <c r="E18" s="76">
        <f>E7+E8+E9+E11+E12+E13+E14+E15+E16+E17</f>
        <v>0</v>
      </c>
      <c r="F18" s="76">
        <f t="shared" ref="F18:I18" si="0">F7+F8+F9+F11+F12+F13+F14+F15+F16+F17</f>
        <v>0</v>
      </c>
      <c r="G18" s="76">
        <f t="shared" si="0"/>
        <v>0</v>
      </c>
      <c r="H18" s="76">
        <f t="shared" si="0"/>
        <v>0</v>
      </c>
      <c r="I18" s="76">
        <f t="shared" si="0"/>
        <v>0</v>
      </c>
      <c r="J18" s="189">
        <f>J7+J8+J9+J11+J12+J13+J14+J15+J16+J17</f>
        <v>0</v>
      </c>
      <c r="K18" s="191"/>
      <c r="L18" s="76">
        <f>L7+L8+L9+L11+L12+L13+L14+L15+L16+L17</f>
        <v>0</v>
      </c>
      <c r="M18" s="76">
        <f t="shared" ref="M18:AH18" si="1">M7+M8+M9+M11+M12+M13+M14+M15+M16+M17</f>
        <v>0</v>
      </c>
      <c r="N18" s="76">
        <f t="shared" si="1"/>
        <v>0</v>
      </c>
      <c r="O18" s="76">
        <f t="shared" si="1"/>
        <v>0</v>
      </c>
      <c r="P18" s="76">
        <f t="shared" si="1"/>
        <v>0</v>
      </c>
      <c r="Q18" s="76">
        <f t="shared" si="1"/>
        <v>0</v>
      </c>
      <c r="R18" s="76">
        <f t="shared" si="1"/>
        <v>0</v>
      </c>
      <c r="S18" s="76">
        <f t="shared" si="1"/>
        <v>0</v>
      </c>
      <c r="T18" s="76">
        <f t="shared" si="1"/>
        <v>0</v>
      </c>
      <c r="U18" s="76">
        <f t="shared" si="1"/>
        <v>0</v>
      </c>
      <c r="V18" s="76">
        <f t="shared" si="1"/>
        <v>0</v>
      </c>
      <c r="W18" s="76">
        <f t="shared" si="1"/>
        <v>0</v>
      </c>
      <c r="X18" s="76">
        <f t="shared" si="1"/>
        <v>0</v>
      </c>
      <c r="Y18" s="76">
        <f t="shared" si="1"/>
        <v>0</v>
      </c>
      <c r="Z18" s="76">
        <f t="shared" si="1"/>
        <v>0</v>
      </c>
      <c r="AA18" s="76">
        <f t="shared" si="1"/>
        <v>0</v>
      </c>
      <c r="AB18" s="76">
        <f t="shared" si="1"/>
        <v>0</v>
      </c>
      <c r="AC18" s="76">
        <f t="shared" si="1"/>
        <v>0</v>
      </c>
      <c r="AD18" s="76">
        <f t="shared" si="1"/>
        <v>0</v>
      </c>
      <c r="AE18" s="76">
        <f t="shared" si="1"/>
        <v>0</v>
      </c>
      <c r="AF18" s="76">
        <f t="shared" si="1"/>
        <v>0</v>
      </c>
      <c r="AG18" s="76">
        <f t="shared" si="1"/>
        <v>0</v>
      </c>
      <c r="AH18" s="76">
        <f t="shared" si="1"/>
        <v>0</v>
      </c>
      <c r="AI18" s="189">
        <f>AI7+AI8+AI9+AI11+AI12+AI13+AI14+AI15+AI16+AI17</f>
        <v>0</v>
      </c>
      <c r="AJ18" s="191"/>
      <c r="AK18" s="189">
        <f>AK7+AK8+AK9+AK11+AK12+AK13+AK14+AK15+AK16+AK17</f>
        <v>0</v>
      </c>
      <c r="AL18" s="195"/>
      <c r="AM18" s="64"/>
    </row>
    <row r="19" spans="1:39" s="58" customFormat="1" x14ac:dyDescent="0.25">
      <c r="A19" s="73"/>
      <c r="B19" s="74" t="s">
        <v>207</v>
      </c>
      <c r="C19" s="201">
        <f>C20*C18</f>
        <v>0</v>
      </c>
      <c r="D19" s="191"/>
      <c r="E19" s="76">
        <f>E20*E18</f>
        <v>0</v>
      </c>
      <c r="F19" s="76">
        <f>F20*F18</f>
        <v>0</v>
      </c>
      <c r="G19" s="76">
        <f t="shared" ref="G19:H19" si="2">G20*G18</f>
        <v>0</v>
      </c>
      <c r="H19" s="76">
        <f t="shared" si="2"/>
        <v>0</v>
      </c>
      <c r="I19" s="76">
        <f>I20*I18</f>
        <v>0</v>
      </c>
      <c r="J19" s="189">
        <f>J20*J18</f>
        <v>0</v>
      </c>
      <c r="K19" s="191"/>
      <c r="L19" s="76">
        <f>L20*L18</f>
        <v>0</v>
      </c>
      <c r="M19" s="76">
        <f t="shared" ref="M19:AH19" si="3">M20*M18</f>
        <v>0</v>
      </c>
      <c r="N19" s="76">
        <f t="shared" si="3"/>
        <v>0</v>
      </c>
      <c r="O19" s="76">
        <f t="shared" si="3"/>
        <v>0</v>
      </c>
      <c r="P19" s="76">
        <f t="shared" si="3"/>
        <v>0</v>
      </c>
      <c r="Q19" s="76">
        <f t="shared" si="3"/>
        <v>0</v>
      </c>
      <c r="R19" s="76">
        <f t="shared" si="3"/>
        <v>0</v>
      </c>
      <c r="S19" s="76">
        <f t="shared" si="3"/>
        <v>0</v>
      </c>
      <c r="T19" s="76">
        <f t="shared" si="3"/>
        <v>0</v>
      </c>
      <c r="U19" s="76">
        <f t="shared" si="3"/>
        <v>0</v>
      </c>
      <c r="V19" s="76">
        <f t="shared" si="3"/>
        <v>0</v>
      </c>
      <c r="W19" s="76">
        <f t="shared" si="3"/>
        <v>0</v>
      </c>
      <c r="X19" s="76">
        <f t="shared" si="3"/>
        <v>0</v>
      </c>
      <c r="Y19" s="76">
        <f t="shared" si="3"/>
        <v>0</v>
      </c>
      <c r="Z19" s="76">
        <f t="shared" si="3"/>
        <v>0</v>
      </c>
      <c r="AA19" s="76">
        <f t="shared" si="3"/>
        <v>0</v>
      </c>
      <c r="AB19" s="76">
        <f t="shared" si="3"/>
        <v>0</v>
      </c>
      <c r="AC19" s="76">
        <f t="shared" si="3"/>
        <v>0</v>
      </c>
      <c r="AD19" s="76">
        <f t="shared" si="3"/>
        <v>0</v>
      </c>
      <c r="AE19" s="76">
        <f t="shared" si="3"/>
        <v>0</v>
      </c>
      <c r="AF19" s="76">
        <f t="shared" si="3"/>
        <v>0</v>
      </c>
      <c r="AG19" s="76">
        <f t="shared" si="3"/>
        <v>0</v>
      </c>
      <c r="AH19" s="76">
        <f t="shared" si="3"/>
        <v>0</v>
      </c>
      <c r="AI19" s="189">
        <f>AI20*AI18</f>
        <v>0</v>
      </c>
      <c r="AJ19" s="191"/>
      <c r="AK19" s="189">
        <f>AK20*AK18</f>
        <v>0</v>
      </c>
      <c r="AL19" s="195"/>
      <c r="AM19" s="64"/>
    </row>
    <row r="20" spans="1:39" s="84" customFormat="1" ht="15" customHeight="1" thickBot="1" x14ac:dyDescent="0.3">
      <c r="A20" s="78"/>
      <c r="B20" s="79" t="s">
        <v>191</v>
      </c>
      <c r="C20" s="206">
        <v>1019.79</v>
      </c>
      <c r="D20" s="182"/>
      <c r="E20" s="81">
        <v>1165.7249999999999</v>
      </c>
      <c r="F20" s="81">
        <v>1007.292</v>
      </c>
      <c r="G20" s="81">
        <v>2418.431</v>
      </c>
      <c r="H20" s="81">
        <v>1832.4349999999999</v>
      </c>
      <c r="I20" s="81">
        <v>1729.36</v>
      </c>
      <c r="J20" s="180">
        <v>2046.001</v>
      </c>
      <c r="K20" s="182"/>
      <c r="L20" s="81">
        <v>1368.645</v>
      </c>
      <c r="M20" s="81">
        <v>822.495</v>
      </c>
      <c r="N20" s="81">
        <v>272.86</v>
      </c>
      <c r="O20" s="81">
        <v>1097.52</v>
      </c>
      <c r="P20" s="81">
        <v>1457.057</v>
      </c>
      <c r="Q20" s="81">
        <v>220.96</v>
      </c>
      <c r="R20" s="81">
        <v>499.61500000000001</v>
      </c>
      <c r="S20" s="81">
        <v>606.21</v>
      </c>
      <c r="T20" s="81">
        <v>580.226</v>
      </c>
      <c r="U20" s="81">
        <v>903.44100000000003</v>
      </c>
      <c r="V20" s="81">
        <v>1250.51</v>
      </c>
      <c r="W20" s="81">
        <v>1264.23</v>
      </c>
      <c r="X20" s="81">
        <v>1025.577</v>
      </c>
      <c r="Y20" s="81">
        <v>1566.425</v>
      </c>
      <c r="Z20" s="81">
        <v>831.02099999999996</v>
      </c>
      <c r="AA20" s="108">
        <v>715.92</v>
      </c>
      <c r="AB20" s="109">
        <v>1071.655</v>
      </c>
      <c r="AC20" s="81">
        <v>379.00099999999998</v>
      </c>
      <c r="AD20" s="81">
        <v>316.29199999999997</v>
      </c>
      <c r="AE20" s="81">
        <v>1764.5</v>
      </c>
      <c r="AF20" s="81">
        <v>1621.181</v>
      </c>
      <c r="AG20" s="81">
        <v>1034.8699999999999</v>
      </c>
      <c r="AH20" s="81">
        <v>469.55</v>
      </c>
      <c r="AI20" s="180">
        <v>3358.62</v>
      </c>
      <c r="AJ20" s="182"/>
      <c r="AK20" s="180">
        <v>2569.7080000000001</v>
      </c>
      <c r="AL20" s="194"/>
      <c r="AM20" s="83"/>
    </row>
    <row r="21" spans="1:39" ht="15.75" thickBot="1" x14ac:dyDescent="0.3"/>
    <row r="22" spans="1:39" ht="15.75" thickBot="1" x14ac:dyDescent="0.3">
      <c r="A22" s="112" t="s">
        <v>205</v>
      </c>
      <c r="B22" s="110"/>
      <c r="C22" s="111">
        <v>0.85</v>
      </c>
    </row>
    <row r="23" spans="1:39" x14ac:dyDescent="0.25">
      <c r="AI23" s="202"/>
      <c r="AJ23" s="202"/>
    </row>
    <row r="25" spans="1:39" x14ac:dyDescent="0.25">
      <c r="C25">
        <f>C18</f>
        <v>0</v>
      </c>
      <c r="J25">
        <f>J18</f>
        <v>0</v>
      </c>
      <c r="AI25">
        <f>AI18</f>
        <v>0</v>
      </c>
      <c r="AK25">
        <f>AK18</f>
        <v>0</v>
      </c>
    </row>
  </sheetData>
  <mergeCells count="77">
    <mergeCell ref="AI23:AJ23"/>
    <mergeCell ref="C13:D13"/>
    <mergeCell ref="C1:D1"/>
    <mergeCell ref="C2:D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20:D20"/>
    <mergeCell ref="J1:K1"/>
    <mergeCell ref="J2:K2"/>
    <mergeCell ref="J4:K4"/>
    <mergeCell ref="J5:K5"/>
    <mergeCell ref="J6:K6"/>
    <mergeCell ref="J7:K7"/>
    <mergeCell ref="J8:K8"/>
    <mergeCell ref="J9:K9"/>
    <mergeCell ref="J10:K10"/>
    <mergeCell ref="C14:D14"/>
    <mergeCell ref="C15:D15"/>
    <mergeCell ref="C16:D16"/>
    <mergeCell ref="C17:D17"/>
    <mergeCell ref="C18:D18"/>
    <mergeCell ref="C19:D19"/>
    <mergeCell ref="J17:K17"/>
    <mergeCell ref="J18:K18"/>
    <mergeCell ref="J19:K19"/>
    <mergeCell ref="J20:K20"/>
    <mergeCell ref="AI1:AJ1"/>
    <mergeCell ref="AI2:AJ2"/>
    <mergeCell ref="AI4:AJ4"/>
    <mergeCell ref="AI8:AJ8"/>
    <mergeCell ref="AI9:AJ9"/>
    <mergeCell ref="AI10:AJ10"/>
    <mergeCell ref="J11:K11"/>
    <mergeCell ref="J12:K12"/>
    <mergeCell ref="J13:K13"/>
    <mergeCell ref="J14:K14"/>
    <mergeCell ref="J15:K15"/>
    <mergeCell ref="J16:K16"/>
    <mergeCell ref="AI16:AJ16"/>
    <mergeCell ref="AI7:AJ7"/>
    <mergeCell ref="AI15:AJ15"/>
    <mergeCell ref="AK1:AL1"/>
    <mergeCell ref="AK2:AL2"/>
    <mergeCell ref="AK4:AL4"/>
    <mergeCell ref="AI5:AJ5"/>
    <mergeCell ref="AI6:AJ6"/>
    <mergeCell ref="AK5:AL5"/>
    <mergeCell ref="AK6:AL6"/>
    <mergeCell ref="AK7:AL7"/>
    <mergeCell ref="AI11:AJ11"/>
    <mergeCell ref="AI12:AJ12"/>
    <mergeCell ref="AI13:AJ13"/>
    <mergeCell ref="AI14:AJ14"/>
    <mergeCell ref="AK14:AL14"/>
    <mergeCell ref="AI17:AJ17"/>
    <mergeCell ref="AI18:AJ18"/>
    <mergeCell ref="AI19:AJ19"/>
    <mergeCell ref="AI20:AJ20"/>
    <mergeCell ref="AK20:AL20"/>
    <mergeCell ref="AK19:AL19"/>
    <mergeCell ref="AK18:AL18"/>
    <mergeCell ref="AK15:AL15"/>
    <mergeCell ref="AK16:AL16"/>
    <mergeCell ref="AK17:AL17"/>
    <mergeCell ref="AK8:AL8"/>
    <mergeCell ref="AK9:AL9"/>
    <mergeCell ref="AK10:AL10"/>
    <mergeCell ref="AK11:AL11"/>
    <mergeCell ref="AK12:AL12"/>
    <mergeCell ref="AK13:AL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E8" sqref="E8"/>
    </sheetView>
  </sheetViews>
  <sheetFormatPr defaultRowHeight="15" x14ac:dyDescent="0.25"/>
  <cols>
    <col min="2" max="2" width="46" bestFit="1" customWidth="1"/>
  </cols>
  <sheetData>
    <row r="1" spans="1:27" s="91" customFormat="1" x14ac:dyDescent="0.25">
      <c r="A1" s="85"/>
      <c r="B1" s="86"/>
      <c r="C1" s="113">
        <v>1</v>
      </c>
      <c r="D1" s="88">
        <v>2</v>
      </c>
      <c r="E1" s="88">
        <v>3</v>
      </c>
      <c r="F1" s="88">
        <v>4</v>
      </c>
      <c r="G1" s="88">
        <v>5</v>
      </c>
      <c r="H1" s="88">
        <v>6</v>
      </c>
      <c r="I1" s="88">
        <v>7</v>
      </c>
      <c r="J1" s="88">
        <v>8</v>
      </c>
      <c r="K1" s="88">
        <v>9</v>
      </c>
      <c r="L1" s="88">
        <v>10</v>
      </c>
      <c r="M1" s="88">
        <v>11</v>
      </c>
      <c r="N1" s="88">
        <v>12</v>
      </c>
      <c r="O1" s="88">
        <v>13</v>
      </c>
      <c r="P1" s="88">
        <v>14</v>
      </c>
      <c r="Q1" s="88">
        <v>15</v>
      </c>
      <c r="R1" s="88">
        <v>16</v>
      </c>
      <c r="S1" s="88">
        <v>17</v>
      </c>
      <c r="T1" s="88">
        <v>18</v>
      </c>
      <c r="U1" s="88">
        <v>19</v>
      </c>
      <c r="V1" s="88">
        <v>20</v>
      </c>
      <c r="W1" s="88">
        <v>21</v>
      </c>
      <c r="X1" s="88">
        <v>22</v>
      </c>
      <c r="Y1" s="88">
        <v>23</v>
      </c>
      <c r="Z1" s="89">
        <v>24</v>
      </c>
      <c r="AA1" s="90"/>
    </row>
    <row r="2" spans="1:27" s="91" customFormat="1" x14ac:dyDescent="0.25">
      <c r="A2" s="92"/>
      <c r="B2" s="93"/>
      <c r="C2" s="114" t="s">
        <v>131</v>
      </c>
      <c r="D2" s="95" t="s">
        <v>133</v>
      </c>
      <c r="E2" s="95" t="s">
        <v>135</v>
      </c>
      <c r="F2" s="95" t="s">
        <v>137</v>
      </c>
      <c r="G2" s="95" t="s">
        <v>139</v>
      </c>
      <c r="H2" s="95" t="s">
        <v>141</v>
      </c>
      <c r="I2" s="95" t="s">
        <v>143</v>
      </c>
      <c r="J2" s="95" t="s">
        <v>145</v>
      </c>
      <c r="K2" s="95" t="s">
        <v>147</v>
      </c>
      <c r="L2" s="95" t="s">
        <v>149</v>
      </c>
      <c r="M2" s="95" t="s">
        <v>151</v>
      </c>
      <c r="N2" s="95" t="s">
        <v>153</v>
      </c>
      <c r="O2" s="95" t="s">
        <v>155</v>
      </c>
      <c r="P2" s="95" t="s">
        <v>157</v>
      </c>
      <c r="Q2" s="95" t="s">
        <v>159</v>
      </c>
      <c r="R2" s="95" t="s">
        <v>161</v>
      </c>
      <c r="S2" s="95" t="s">
        <v>163</v>
      </c>
      <c r="T2" s="95" t="s">
        <v>165</v>
      </c>
      <c r="U2" s="95" t="s">
        <v>167</v>
      </c>
      <c r="V2" s="95" t="s">
        <v>169</v>
      </c>
      <c r="W2" s="95" t="s">
        <v>171</v>
      </c>
      <c r="X2" s="95" t="s">
        <v>173</v>
      </c>
      <c r="Y2" s="95" t="s">
        <v>175</v>
      </c>
      <c r="Z2" s="96" t="s">
        <v>177</v>
      </c>
      <c r="AA2" s="90"/>
    </row>
    <row r="3" spans="1:27" s="62" customFormat="1" ht="97.5" x14ac:dyDescent="0.25">
      <c r="A3" s="66"/>
      <c r="B3" s="70"/>
      <c r="C3" s="56" t="s">
        <v>132</v>
      </c>
      <c r="D3" s="63" t="s">
        <v>134</v>
      </c>
      <c r="E3" s="63" t="s">
        <v>136</v>
      </c>
      <c r="F3" s="63" t="s">
        <v>138</v>
      </c>
      <c r="G3" s="63" t="s">
        <v>140</v>
      </c>
      <c r="H3" s="63" t="s">
        <v>142</v>
      </c>
      <c r="I3" s="63" t="s">
        <v>144</v>
      </c>
      <c r="J3" s="63" t="s">
        <v>146</v>
      </c>
      <c r="K3" s="63" t="s">
        <v>148</v>
      </c>
      <c r="L3" s="63" t="s">
        <v>150</v>
      </c>
      <c r="M3" s="63" t="s">
        <v>152</v>
      </c>
      <c r="N3" s="63" t="s">
        <v>154</v>
      </c>
      <c r="O3" s="63" t="s">
        <v>156</v>
      </c>
      <c r="P3" s="63" t="s">
        <v>158</v>
      </c>
      <c r="Q3" s="63" t="s">
        <v>160</v>
      </c>
      <c r="R3" s="63" t="s">
        <v>162</v>
      </c>
      <c r="S3" s="63" t="s">
        <v>164</v>
      </c>
      <c r="T3" s="63" t="s">
        <v>166</v>
      </c>
      <c r="U3" s="63" t="s">
        <v>168</v>
      </c>
      <c r="V3" s="63" t="s">
        <v>170</v>
      </c>
      <c r="W3" s="63" t="s">
        <v>172</v>
      </c>
      <c r="X3" s="63" t="s">
        <v>174</v>
      </c>
      <c r="Y3" s="63" t="s">
        <v>176</v>
      </c>
      <c r="Z3" s="67" t="s">
        <v>178</v>
      </c>
      <c r="AA3" s="65"/>
    </row>
    <row r="4" spans="1:27" s="100" customFormat="1" x14ac:dyDescent="0.25">
      <c r="A4" s="97" t="s">
        <v>192</v>
      </c>
      <c r="B4" s="98" t="s">
        <v>189</v>
      </c>
      <c r="C4" s="99"/>
      <c r="Z4" s="101"/>
      <c r="AA4" s="99"/>
    </row>
    <row r="5" spans="1:27" s="100" customFormat="1" x14ac:dyDescent="0.25">
      <c r="A5" s="97" t="s">
        <v>193</v>
      </c>
      <c r="B5" s="98" t="s">
        <v>190</v>
      </c>
      <c r="C5" s="99"/>
      <c r="Z5" s="101"/>
      <c r="AA5" s="99"/>
    </row>
    <row r="6" spans="1:27" s="58" customFormat="1" x14ac:dyDescent="0.25">
      <c r="A6" s="69"/>
      <c r="B6" s="71" t="s">
        <v>202</v>
      </c>
      <c r="C6" s="64"/>
      <c r="Z6" s="68"/>
      <c r="AA6" s="64"/>
    </row>
    <row r="7" spans="1:27" s="58" customFormat="1" x14ac:dyDescent="0.25">
      <c r="A7" s="69"/>
      <c r="B7" s="71" t="s">
        <v>218</v>
      </c>
      <c r="C7" s="64"/>
      <c r="Z7" s="68"/>
      <c r="AA7" s="64"/>
    </row>
    <row r="8" spans="1:27" s="58" customFormat="1" ht="42" customHeight="1" x14ac:dyDescent="0.25">
      <c r="A8" s="69"/>
      <c r="B8" s="72" t="s">
        <v>217</v>
      </c>
      <c r="C8" s="64"/>
      <c r="Z8" s="68"/>
      <c r="AA8" s="64"/>
    </row>
    <row r="9" spans="1:27" s="58" customFormat="1" x14ac:dyDescent="0.25">
      <c r="A9" s="69" t="s">
        <v>198</v>
      </c>
      <c r="B9" s="71" t="s">
        <v>216</v>
      </c>
      <c r="C9" s="64">
        <v>0</v>
      </c>
      <c r="D9" s="64">
        <v>0</v>
      </c>
      <c r="E9" s="64">
        <v>0</v>
      </c>
      <c r="F9" s="64">
        <v>0</v>
      </c>
      <c r="G9" s="64"/>
      <c r="H9" s="64">
        <v>0</v>
      </c>
      <c r="I9" s="64"/>
      <c r="J9" s="64"/>
      <c r="K9" s="64">
        <v>0</v>
      </c>
      <c r="L9" s="64"/>
      <c r="M9" s="64"/>
      <c r="N9" s="64">
        <v>0</v>
      </c>
      <c r="O9" s="64">
        <v>0</v>
      </c>
      <c r="P9" s="64"/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/>
      <c r="X9" s="64">
        <v>0</v>
      </c>
      <c r="Y9" s="64">
        <v>0</v>
      </c>
      <c r="Z9" s="120"/>
      <c r="AA9" s="64"/>
    </row>
    <row r="10" spans="1:27" s="100" customFormat="1" x14ac:dyDescent="0.25">
      <c r="A10" s="97">
        <v>2</v>
      </c>
      <c r="B10" s="98" t="s">
        <v>206</v>
      </c>
      <c r="C10" s="99"/>
      <c r="Z10" s="101"/>
      <c r="AA10" s="99"/>
    </row>
    <row r="11" spans="1:27" s="58" customFormat="1" x14ac:dyDescent="0.25">
      <c r="A11" s="69" t="s">
        <v>199</v>
      </c>
      <c r="B11" s="71" t="s">
        <v>208</v>
      </c>
      <c r="C11" s="64"/>
      <c r="Z11" s="68"/>
      <c r="AA11" s="64"/>
    </row>
    <row r="12" spans="1:27" s="58" customFormat="1" x14ac:dyDescent="0.25">
      <c r="A12" s="69" t="s">
        <v>200</v>
      </c>
      <c r="B12" s="71" t="s">
        <v>209</v>
      </c>
      <c r="C12" s="64"/>
      <c r="Z12" s="68"/>
      <c r="AA12" s="64"/>
    </row>
    <row r="13" spans="1:27" s="58" customFormat="1" x14ac:dyDescent="0.25">
      <c r="A13" s="69" t="s">
        <v>201</v>
      </c>
      <c r="B13" s="71" t="s">
        <v>210</v>
      </c>
      <c r="C13" s="64"/>
      <c r="Z13" s="68"/>
      <c r="AA13" s="64"/>
    </row>
    <row r="14" spans="1:27" s="58" customFormat="1" x14ac:dyDescent="0.25">
      <c r="A14" s="69" t="s">
        <v>194</v>
      </c>
      <c r="B14" s="71" t="s">
        <v>211</v>
      </c>
      <c r="C14" s="64"/>
      <c r="Z14" s="68"/>
      <c r="AA14" s="64"/>
    </row>
    <row r="15" spans="1:27" s="58" customFormat="1" x14ac:dyDescent="0.25">
      <c r="A15" s="69" t="s">
        <v>195</v>
      </c>
      <c r="B15" s="71" t="s">
        <v>212</v>
      </c>
      <c r="C15" s="64"/>
      <c r="Z15" s="68"/>
      <c r="AA15" s="64"/>
    </row>
    <row r="16" spans="1:27" s="58" customFormat="1" x14ac:dyDescent="0.25">
      <c r="A16" s="69" t="s">
        <v>196</v>
      </c>
      <c r="B16" s="71" t="s">
        <v>213</v>
      </c>
      <c r="C16" s="64"/>
      <c r="Z16" s="68"/>
      <c r="AA16" s="64"/>
    </row>
    <row r="17" spans="1:27" s="58" customFormat="1" x14ac:dyDescent="0.25">
      <c r="A17" s="69" t="s">
        <v>197</v>
      </c>
      <c r="B17" s="71" t="s">
        <v>214</v>
      </c>
      <c r="C17" s="64"/>
      <c r="Z17" s="68"/>
      <c r="AA17" s="64"/>
    </row>
    <row r="18" spans="1:27" s="58" customFormat="1" x14ac:dyDescent="0.25">
      <c r="A18" s="73"/>
      <c r="B18" s="74" t="s">
        <v>215</v>
      </c>
      <c r="C18" s="75">
        <f>C17+C16+C15+C14+C13+C12+C11+C9+C8+C7</f>
        <v>0</v>
      </c>
      <c r="D18" s="75">
        <f t="shared" ref="D18:Z18" si="0">D17+D16+D15+D14+D13+D12+D11+D9+D8+D7</f>
        <v>0</v>
      </c>
      <c r="E18" s="75">
        <f t="shared" si="0"/>
        <v>0</v>
      </c>
      <c r="F18" s="75">
        <f t="shared" si="0"/>
        <v>0</v>
      </c>
      <c r="G18" s="75">
        <f t="shared" si="0"/>
        <v>0</v>
      </c>
      <c r="H18" s="75">
        <f t="shared" si="0"/>
        <v>0</v>
      </c>
      <c r="I18" s="75">
        <f t="shared" si="0"/>
        <v>0</v>
      </c>
      <c r="J18" s="75">
        <f t="shared" si="0"/>
        <v>0</v>
      </c>
      <c r="K18" s="75">
        <f t="shared" si="0"/>
        <v>0</v>
      </c>
      <c r="L18" s="75">
        <f t="shared" si="0"/>
        <v>0</v>
      </c>
      <c r="M18" s="75">
        <f t="shared" si="0"/>
        <v>0</v>
      </c>
      <c r="N18" s="75">
        <f t="shared" si="0"/>
        <v>0</v>
      </c>
      <c r="O18" s="75">
        <f t="shared" si="0"/>
        <v>0</v>
      </c>
      <c r="P18" s="75">
        <f t="shared" si="0"/>
        <v>0</v>
      </c>
      <c r="Q18" s="75">
        <f t="shared" si="0"/>
        <v>0</v>
      </c>
      <c r="R18" s="75">
        <f t="shared" si="0"/>
        <v>0</v>
      </c>
      <c r="S18" s="75">
        <f t="shared" si="0"/>
        <v>0</v>
      </c>
      <c r="T18" s="75">
        <f t="shared" si="0"/>
        <v>0</v>
      </c>
      <c r="U18" s="75">
        <f t="shared" si="0"/>
        <v>0</v>
      </c>
      <c r="V18" s="75">
        <f t="shared" si="0"/>
        <v>0</v>
      </c>
      <c r="W18" s="75">
        <f t="shared" si="0"/>
        <v>0</v>
      </c>
      <c r="X18" s="75">
        <f t="shared" si="0"/>
        <v>0</v>
      </c>
      <c r="Y18" s="75">
        <f t="shared" si="0"/>
        <v>0</v>
      </c>
      <c r="Z18" s="121">
        <f t="shared" si="0"/>
        <v>0</v>
      </c>
      <c r="AA18" s="64"/>
    </row>
    <row r="19" spans="1:27" s="58" customFormat="1" x14ac:dyDescent="0.25">
      <c r="A19" s="73"/>
      <c r="B19" s="74" t="s">
        <v>207</v>
      </c>
      <c r="C19" s="75">
        <f>C20*C18</f>
        <v>0</v>
      </c>
      <c r="D19" s="75">
        <f t="shared" ref="D19:Z19" si="1">D20*D18</f>
        <v>0</v>
      </c>
      <c r="E19" s="75">
        <f t="shared" si="1"/>
        <v>0</v>
      </c>
      <c r="F19" s="75">
        <f t="shared" si="1"/>
        <v>0</v>
      </c>
      <c r="G19" s="75">
        <f t="shared" si="1"/>
        <v>0</v>
      </c>
      <c r="H19" s="75">
        <f t="shared" si="1"/>
        <v>0</v>
      </c>
      <c r="I19" s="75">
        <f t="shared" si="1"/>
        <v>0</v>
      </c>
      <c r="J19" s="75">
        <f t="shared" si="1"/>
        <v>0</v>
      </c>
      <c r="K19" s="75">
        <f t="shared" si="1"/>
        <v>0</v>
      </c>
      <c r="L19" s="75">
        <f t="shared" si="1"/>
        <v>0</v>
      </c>
      <c r="M19" s="75">
        <f t="shared" si="1"/>
        <v>0</v>
      </c>
      <c r="N19" s="75">
        <f t="shared" si="1"/>
        <v>0</v>
      </c>
      <c r="O19" s="75">
        <f t="shared" si="1"/>
        <v>0</v>
      </c>
      <c r="P19" s="75">
        <f t="shared" si="1"/>
        <v>0</v>
      </c>
      <c r="Q19" s="75">
        <f t="shared" si="1"/>
        <v>0</v>
      </c>
      <c r="R19" s="75">
        <f t="shared" si="1"/>
        <v>0</v>
      </c>
      <c r="S19" s="75">
        <f t="shared" si="1"/>
        <v>0</v>
      </c>
      <c r="T19" s="75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1"/>
        <v>0</v>
      </c>
      <c r="Z19" s="121">
        <f t="shared" si="1"/>
        <v>0</v>
      </c>
      <c r="AA19" s="64"/>
    </row>
    <row r="20" spans="1:27" s="84" customFormat="1" ht="15.75" thickBot="1" x14ac:dyDescent="0.3">
      <c r="A20" s="78"/>
      <c r="B20" s="79" t="s">
        <v>203</v>
      </c>
      <c r="C20" s="80">
        <v>2425.1999999999998</v>
      </c>
      <c r="D20" s="81">
        <v>2252.54</v>
      </c>
      <c r="E20" s="81">
        <v>799.87</v>
      </c>
      <c r="F20" s="81">
        <v>2381.2399999999998</v>
      </c>
      <c r="G20" s="81">
        <v>1415.75</v>
      </c>
      <c r="H20" s="81">
        <v>573.98</v>
      </c>
      <c r="I20" s="81">
        <v>995.02</v>
      </c>
      <c r="J20" s="81">
        <v>641.47</v>
      </c>
      <c r="K20" s="81">
        <v>1671.31</v>
      </c>
      <c r="L20" s="81">
        <v>270.33</v>
      </c>
      <c r="M20" s="81">
        <v>294.57</v>
      </c>
      <c r="N20" s="81">
        <v>1752.79</v>
      </c>
      <c r="O20" s="81">
        <v>3303.2</v>
      </c>
      <c r="P20" s="81">
        <v>1500.45</v>
      </c>
      <c r="Q20" s="81">
        <v>4253.2299999999996</v>
      </c>
      <c r="R20" s="81">
        <v>2339.64</v>
      </c>
      <c r="S20" s="81">
        <v>1970.35</v>
      </c>
      <c r="T20" s="81">
        <v>2879.04</v>
      </c>
      <c r="U20" s="81">
        <v>780.77</v>
      </c>
      <c r="V20" s="81">
        <v>677.9</v>
      </c>
      <c r="W20" s="81">
        <v>628.13</v>
      </c>
      <c r="X20" s="81">
        <v>510.63</v>
      </c>
      <c r="Y20" s="81">
        <v>1715.96</v>
      </c>
      <c r="Z20" s="82">
        <v>999.57</v>
      </c>
      <c r="AA20" s="83"/>
    </row>
    <row r="21" spans="1:27" ht="15.75" thickBot="1" x14ac:dyDescent="0.3"/>
    <row r="22" spans="1:27" ht="15.75" thickBot="1" x14ac:dyDescent="0.3">
      <c r="A22" s="112" t="s">
        <v>205</v>
      </c>
      <c r="B22" s="110"/>
      <c r="C22" s="111">
        <v>0.85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kotelen</vt:lpstr>
      <vt:lpstr>balíček 1</vt:lpstr>
      <vt:lpstr>balíček 2</vt:lpstr>
      <vt:lpstr>balíček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Soňa</dc:creator>
  <cp:lastModifiedBy>Mgr. Barbora Skalle</cp:lastModifiedBy>
  <cp:lastPrinted>2016-12-20T12:55:21Z</cp:lastPrinted>
  <dcterms:created xsi:type="dcterms:W3CDTF">2016-10-24T06:29:57Z</dcterms:created>
  <dcterms:modified xsi:type="dcterms:W3CDTF">2018-01-10T09:15:41Z</dcterms:modified>
</cp:coreProperties>
</file>