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d\Desktop\"/>
    </mc:Choice>
  </mc:AlternateContent>
  <xr:revisionPtr revIDLastSave="0" documentId="13_ncr:1_{6176A5A2-E49C-4D13-8130-AC5AF23A7834}" xr6:coauthVersionLast="47" xr6:coauthVersionMax="47" xr10:uidLastSave="{00000000-0000-0000-0000-000000000000}"/>
  <bookViews>
    <workbookView xWindow="-120" yWindow="-120" windowWidth="29040" windowHeight="15840" activeTab="1" xr2:uid="{21193578-E8DA-4E9D-BD5E-8675335F6230}"/>
  </bookViews>
  <sheets>
    <sheet name="Rekapitulace" sheetId="3" r:id="rId1"/>
    <sheet name="Rozpočet" sheetId="2" r:id="rId2"/>
    <sheet name="Parametry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7" i="2" l="1"/>
  <c r="F257" i="2"/>
  <c r="F416" i="2" s="1"/>
  <c r="J416" i="2" s="1"/>
  <c r="F8" i="3"/>
  <c r="F7" i="3"/>
  <c r="F6" i="3"/>
  <c r="B26" i="3" s="1"/>
  <c r="C26" i="3" s="1"/>
  <c r="F5" i="3"/>
  <c r="C36" i="3"/>
  <c r="B36" i="3"/>
  <c r="C34" i="3"/>
  <c r="B34" i="3"/>
  <c r="C33" i="3"/>
  <c r="B33" i="3"/>
  <c r="C32" i="3"/>
  <c r="B32" i="3"/>
  <c r="B12" i="3"/>
  <c r="C11" i="3"/>
  <c r="C10" i="3"/>
  <c r="C9" i="3"/>
  <c r="B7" i="3"/>
  <c r="C4" i="3"/>
  <c r="B4" i="3"/>
  <c r="B3" i="3"/>
  <c r="M1" i="2"/>
  <c r="J419" i="2"/>
  <c r="I419" i="2"/>
  <c r="J418" i="2"/>
  <c r="I418" i="2"/>
  <c r="I416" i="2"/>
  <c r="J415" i="2"/>
  <c r="I415" i="2"/>
  <c r="J414" i="2"/>
  <c r="I414" i="2"/>
  <c r="H414" i="2"/>
  <c r="F414" i="2"/>
  <c r="J411" i="2"/>
  <c r="I411" i="2"/>
  <c r="J410" i="2"/>
  <c r="I410" i="2"/>
  <c r="H410" i="2"/>
  <c r="F410" i="2"/>
  <c r="J408" i="2"/>
  <c r="I408" i="2"/>
  <c r="J407" i="2"/>
  <c r="I407" i="2"/>
  <c r="H407" i="2"/>
  <c r="F407" i="2"/>
  <c r="J406" i="2"/>
  <c r="I406" i="2"/>
  <c r="H406" i="2"/>
  <c r="F406" i="2"/>
  <c r="J405" i="2"/>
  <c r="I405" i="2"/>
  <c r="H405" i="2"/>
  <c r="F405" i="2"/>
  <c r="J404" i="2"/>
  <c r="I404" i="2"/>
  <c r="H404" i="2"/>
  <c r="F404" i="2"/>
  <c r="J403" i="2"/>
  <c r="I403" i="2"/>
  <c r="H403" i="2"/>
  <c r="F403" i="2"/>
  <c r="J401" i="2"/>
  <c r="I401" i="2"/>
  <c r="J400" i="2"/>
  <c r="I400" i="2"/>
  <c r="J399" i="2"/>
  <c r="I399" i="2"/>
  <c r="H399" i="2"/>
  <c r="F399" i="2"/>
  <c r="J397" i="2"/>
  <c r="I397" i="2"/>
  <c r="J396" i="2"/>
  <c r="I396" i="2"/>
  <c r="H396" i="2"/>
  <c r="F396" i="2"/>
  <c r="J394" i="2"/>
  <c r="I394" i="2"/>
  <c r="J393" i="2"/>
  <c r="I393" i="2"/>
  <c r="H393" i="2"/>
  <c r="F393" i="2"/>
  <c r="J391" i="2"/>
  <c r="I391" i="2"/>
  <c r="J390" i="2"/>
  <c r="I390" i="2"/>
  <c r="H390" i="2"/>
  <c r="F390" i="2"/>
  <c r="J388" i="2"/>
  <c r="I388" i="2"/>
  <c r="J387" i="2"/>
  <c r="I387" i="2"/>
  <c r="H387" i="2"/>
  <c r="F387" i="2"/>
  <c r="J385" i="2"/>
  <c r="I385" i="2"/>
  <c r="J384" i="2"/>
  <c r="I384" i="2"/>
  <c r="H384" i="2"/>
  <c r="F384" i="2"/>
  <c r="J380" i="2"/>
  <c r="I380" i="2"/>
  <c r="J379" i="2"/>
  <c r="I379" i="2"/>
  <c r="H379" i="2"/>
  <c r="F379" i="2"/>
  <c r="J377" i="2"/>
  <c r="I377" i="2"/>
  <c r="J376" i="2"/>
  <c r="I376" i="2"/>
  <c r="H376" i="2"/>
  <c r="F376" i="2"/>
  <c r="J374" i="2"/>
  <c r="I374" i="2"/>
  <c r="J373" i="2"/>
  <c r="I373" i="2"/>
  <c r="H373" i="2"/>
  <c r="F373" i="2"/>
  <c r="J371" i="2"/>
  <c r="I371" i="2"/>
  <c r="J370" i="2"/>
  <c r="I370" i="2"/>
  <c r="H370" i="2"/>
  <c r="F370" i="2"/>
  <c r="J368" i="2"/>
  <c r="I368" i="2"/>
  <c r="J367" i="2"/>
  <c r="I367" i="2"/>
  <c r="H367" i="2"/>
  <c r="F367" i="2"/>
  <c r="J365" i="2"/>
  <c r="I365" i="2"/>
  <c r="J364" i="2"/>
  <c r="I364" i="2"/>
  <c r="H364" i="2"/>
  <c r="F364" i="2"/>
  <c r="J362" i="2"/>
  <c r="I362" i="2"/>
  <c r="J361" i="2"/>
  <c r="I361" i="2"/>
  <c r="H361" i="2"/>
  <c r="F361" i="2"/>
  <c r="J359" i="2"/>
  <c r="I359" i="2"/>
  <c r="J358" i="2"/>
  <c r="I358" i="2"/>
  <c r="H358" i="2"/>
  <c r="F358" i="2"/>
  <c r="J356" i="2"/>
  <c r="I356" i="2"/>
  <c r="J355" i="2"/>
  <c r="I355" i="2"/>
  <c r="H355" i="2"/>
  <c r="F355" i="2"/>
  <c r="J353" i="2"/>
  <c r="I353" i="2"/>
  <c r="J352" i="2"/>
  <c r="I352" i="2"/>
  <c r="H352" i="2"/>
  <c r="F352" i="2"/>
  <c r="J350" i="2"/>
  <c r="I350" i="2"/>
  <c r="J349" i="2"/>
  <c r="I349" i="2"/>
  <c r="H349" i="2"/>
  <c r="F349" i="2"/>
  <c r="J347" i="2"/>
  <c r="I347" i="2"/>
  <c r="J346" i="2"/>
  <c r="I346" i="2"/>
  <c r="H346" i="2"/>
  <c r="F346" i="2"/>
  <c r="J344" i="2"/>
  <c r="I344" i="2"/>
  <c r="J343" i="2"/>
  <c r="I343" i="2"/>
  <c r="H343" i="2"/>
  <c r="F343" i="2"/>
  <c r="J341" i="2"/>
  <c r="I341" i="2"/>
  <c r="J340" i="2"/>
  <c r="I340" i="2"/>
  <c r="H340" i="2"/>
  <c r="F340" i="2"/>
  <c r="J338" i="2"/>
  <c r="I338" i="2"/>
  <c r="J337" i="2"/>
  <c r="I337" i="2"/>
  <c r="H337" i="2"/>
  <c r="F337" i="2"/>
  <c r="J335" i="2"/>
  <c r="I335" i="2"/>
  <c r="J334" i="2"/>
  <c r="I334" i="2"/>
  <c r="H334" i="2"/>
  <c r="F334" i="2"/>
  <c r="J332" i="2"/>
  <c r="I332" i="2"/>
  <c r="J331" i="2"/>
  <c r="I331" i="2"/>
  <c r="H331" i="2"/>
  <c r="F331" i="2"/>
  <c r="J327" i="2"/>
  <c r="I327" i="2"/>
  <c r="J326" i="2"/>
  <c r="I326" i="2"/>
  <c r="J325" i="2"/>
  <c r="I325" i="2"/>
  <c r="H325" i="2"/>
  <c r="F325" i="2"/>
  <c r="J323" i="2"/>
  <c r="I323" i="2"/>
  <c r="H323" i="2"/>
  <c r="F323" i="2"/>
  <c r="J321" i="2"/>
  <c r="I321" i="2"/>
  <c r="H321" i="2"/>
  <c r="F321" i="2"/>
  <c r="J320" i="2"/>
  <c r="I320" i="2"/>
  <c r="H320" i="2"/>
  <c r="F320" i="2"/>
  <c r="J319" i="2"/>
  <c r="I319" i="2"/>
  <c r="H319" i="2"/>
  <c r="F319" i="2"/>
  <c r="J317" i="2"/>
  <c r="I317" i="2"/>
  <c r="H317" i="2"/>
  <c r="F317" i="2"/>
  <c r="J315" i="2"/>
  <c r="I315" i="2"/>
  <c r="H315" i="2"/>
  <c r="F315" i="2"/>
  <c r="J314" i="2"/>
  <c r="I314" i="2"/>
  <c r="H314" i="2"/>
  <c r="F314" i="2"/>
  <c r="J313" i="2"/>
  <c r="I313" i="2"/>
  <c r="H313" i="2"/>
  <c r="F313" i="2"/>
  <c r="J311" i="2"/>
  <c r="I311" i="2"/>
  <c r="H311" i="2"/>
  <c r="F311" i="2"/>
  <c r="J308" i="2"/>
  <c r="I308" i="2"/>
  <c r="J307" i="2"/>
  <c r="I307" i="2"/>
  <c r="H307" i="2"/>
  <c r="F307" i="2"/>
  <c r="J305" i="2"/>
  <c r="I305" i="2"/>
  <c r="J304" i="2"/>
  <c r="I304" i="2"/>
  <c r="H304" i="2"/>
  <c r="F304" i="2"/>
  <c r="J302" i="2"/>
  <c r="I302" i="2"/>
  <c r="J301" i="2"/>
  <c r="I301" i="2"/>
  <c r="H301" i="2"/>
  <c r="F301" i="2"/>
  <c r="J300" i="2"/>
  <c r="I300" i="2"/>
  <c r="H300" i="2"/>
  <c r="F300" i="2"/>
  <c r="J299" i="2"/>
  <c r="I299" i="2"/>
  <c r="H299" i="2"/>
  <c r="F299" i="2"/>
  <c r="J298" i="2"/>
  <c r="I298" i="2"/>
  <c r="H298" i="2"/>
  <c r="F298" i="2"/>
  <c r="J297" i="2"/>
  <c r="I297" i="2"/>
  <c r="H297" i="2"/>
  <c r="F297" i="2"/>
  <c r="J296" i="2"/>
  <c r="I296" i="2"/>
  <c r="H296" i="2"/>
  <c r="F296" i="2"/>
  <c r="J294" i="2"/>
  <c r="I294" i="2"/>
  <c r="J293" i="2"/>
  <c r="I293" i="2"/>
  <c r="H293" i="2"/>
  <c r="F293" i="2"/>
  <c r="J292" i="2"/>
  <c r="I292" i="2"/>
  <c r="H292" i="2"/>
  <c r="F292" i="2"/>
  <c r="J291" i="2"/>
  <c r="I291" i="2"/>
  <c r="H291" i="2"/>
  <c r="F291" i="2"/>
  <c r="J290" i="2"/>
  <c r="I290" i="2"/>
  <c r="H290" i="2"/>
  <c r="F290" i="2"/>
  <c r="J289" i="2"/>
  <c r="I289" i="2"/>
  <c r="H289" i="2"/>
  <c r="F289" i="2"/>
  <c r="J286" i="2"/>
  <c r="I286" i="2"/>
  <c r="J285" i="2"/>
  <c r="I285" i="2"/>
  <c r="H285" i="2"/>
  <c r="F285" i="2"/>
  <c r="J283" i="2"/>
  <c r="I283" i="2"/>
  <c r="J282" i="2"/>
  <c r="I282" i="2"/>
  <c r="H282" i="2"/>
  <c r="F282" i="2"/>
  <c r="J279" i="2"/>
  <c r="I279" i="2"/>
  <c r="J278" i="2"/>
  <c r="I278" i="2"/>
  <c r="H278" i="2"/>
  <c r="F278" i="2"/>
  <c r="J275" i="2"/>
  <c r="I275" i="2"/>
  <c r="J274" i="2"/>
  <c r="I274" i="2"/>
  <c r="H274" i="2"/>
  <c r="F274" i="2"/>
  <c r="J273" i="2"/>
  <c r="I273" i="2"/>
  <c r="H273" i="2"/>
  <c r="F273" i="2"/>
  <c r="J272" i="2"/>
  <c r="I272" i="2"/>
  <c r="H272" i="2"/>
  <c r="F272" i="2"/>
  <c r="J270" i="2"/>
  <c r="I270" i="2"/>
  <c r="H270" i="2"/>
  <c r="F270" i="2"/>
  <c r="J268" i="2"/>
  <c r="I268" i="2"/>
  <c r="J267" i="2"/>
  <c r="I267" i="2"/>
  <c r="H267" i="2"/>
  <c r="F267" i="2"/>
  <c r="J266" i="2"/>
  <c r="I266" i="2"/>
  <c r="H266" i="2"/>
  <c r="F266" i="2"/>
  <c r="J265" i="2"/>
  <c r="I265" i="2"/>
  <c r="H265" i="2"/>
  <c r="F265" i="2"/>
  <c r="J263" i="2"/>
  <c r="I263" i="2"/>
  <c r="H263" i="2"/>
  <c r="F263" i="2"/>
  <c r="J261" i="2"/>
  <c r="I261" i="2"/>
  <c r="J260" i="2"/>
  <c r="I260" i="2"/>
  <c r="H260" i="2"/>
  <c r="F260" i="2"/>
  <c r="J259" i="2"/>
  <c r="I259" i="2"/>
  <c r="H259" i="2"/>
  <c r="F259" i="2"/>
  <c r="J254" i="2"/>
  <c r="I254" i="2"/>
  <c r="H253" i="2"/>
  <c r="H417" i="2" s="1"/>
  <c r="C35" i="3" s="1"/>
  <c r="F253" i="2"/>
  <c r="J251" i="2"/>
  <c r="I251" i="2"/>
  <c r="J250" i="2"/>
  <c r="I250" i="2"/>
  <c r="H250" i="2"/>
  <c r="F250" i="2"/>
  <c r="J247" i="2"/>
  <c r="I247" i="2"/>
  <c r="J246" i="2"/>
  <c r="I246" i="2"/>
  <c r="H246" i="2"/>
  <c r="F246" i="2"/>
  <c r="J245" i="2"/>
  <c r="I245" i="2"/>
  <c r="H245" i="2"/>
  <c r="F245" i="2"/>
  <c r="J244" i="2"/>
  <c r="I244" i="2"/>
  <c r="H244" i="2"/>
  <c r="F244" i="2"/>
  <c r="J242" i="2"/>
  <c r="I242" i="2"/>
  <c r="J241" i="2"/>
  <c r="I241" i="2"/>
  <c r="H241" i="2"/>
  <c r="F241" i="2"/>
  <c r="J239" i="2"/>
  <c r="I239" i="2"/>
  <c r="J238" i="2"/>
  <c r="I238" i="2"/>
  <c r="H238" i="2"/>
  <c r="F238" i="2"/>
  <c r="J237" i="2"/>
  <c r="I237" i="2"/>
  <c r="H237" i="2"/>
  <c r="F237" i="2"/>
  <c r="J236" i="2"/>
  <c r="I236" i="2"/>
  <c r="H236" i="2"/>
  <c r="F236" i="2"/>
  <c r="J234" i="2"/>
  <c r="I234" i="2"/>
  <c r="J233" i="2"/>
  <c r="I233" i="2"/>
  <c r="H233" i="2"/>
  <c r="F233" i="2"/>
  <c r="J232" i="2"/>
  <c r="I232" i="2"/>
  <c r="H232" i="2"/>
  <c r="F232" i="2"/>
  <c r="J231" i="2"/>
  <c r="I231" i="2"/>
  <c r="H231" i="2"/>
  <c r="F231" i="2"/>
  <c r="J230" i="2"/>
  <c r="I230" i="2"/>
  <c r="H230" i="2"/>
  <c r="F230" i="2"/>
  <c r="J229" i="2"/>
  <c r="I229" i="2"/>
  <c r="H229" i="2"/>
  <c r="F229" i="2"/>
  <c r="J228" i="2"/>
  <c r="I228" i="2"/>
  <c r="H228" i="2"/>
  <c r="F228" i="2"/>
  <c r="J227" i="2"/>
  <c r="I227" i="2"/>
  <c r="H227" i="2"/>
  <c r="F227" i="2"/>
  <c r="J223" i="2"/>
  <c r="I223" i="2"/>
  <c r="J222" i="2"/>
  <c r="I222" i="2"/>
  <c r="H222" i="2"/>
  <c r="F222" i="2"/>
  <c r="J221" i="2"/>
  <c r="I221" i="2"/>
  <c r="H221" i="2"/>
  <c r="F221" i="2"/>
  <c r="J219" i="2"/>
  <c r="I219" i="2"/>
  <c r="J218" i="2"/>
  <c r="I218" i="2"/>
  <c r="H218" i="2"/>
  <c r="F218" i="2"/>
  <c r="J217" i="2"/>
  <c r="I217" i="2"/>
  <c r="H217" i="2"/>
  <c r="F217" i="2"/>
  <c r="J216" i="2"/>
  <c r="I216" i="2"/>
  <c r="H216" i="2"/>
  <c r="F216" i="2"/>
  <c r="J215" i="2"/>
  <c r="I215" i="2"/>
  <c r="H215" i="2"/>
  <c r="F215" i="2"/>
  <c r="J212" i="2"/>
  <c r="I212" i="2"/>
  <c r="J211" i="2"/>
  <c r="I211" i="2"/>
  <c r="H211" i="2"/>
  <c r="F211" i="2"/>
  <c r="J210" i="2"/>
  <c r="I210" i="2"/>
  <c r="H210" i="2"/>
  <c r="F210" i="2"/>
  <c r="J209" i="2"/>
  <c r="I209" i="2"/>
  <c r="H209" i="2"/>
  <c r="F209" i="2"/>
  <c r="J208" i="2"/>
  <c r="I208" i="2"/>
  <c r="H208" i="2"/>
  <c r="F208" i="2"/>
  <c r="J207" i="2"/>
  <c r="I207" i="2"/>
  <c r="H207" i="2"/>
  <c r="F207" i="2"/>
  <c r="J205" i="2"/>
  <c r="I205" i="2"/>
  <c r="J204" i="2"/>
  <c r="I204" i="2"/>
  <c r="H204" i="2"/>
  <c r="F204" i="2"/>
  <c r="J203" i="2"/>
  <c r="I203" i="2"/>
  <c r="H203" i="2"/>
  <c r="F203" i="2"/>
  <c r="J202" i="2"/>
  <c r="I202" i="2"/>
  <c r="H202" i="2"/>
  <c r="F202" i="2"/>
  <c r="J200" i="2"/>
  <c r="I200" i="2"/>
  <c r="J199" i="2"/>
  <c r="I199" i="2"/>
  <c r="J198" i="2"/>
  <c r="I198" i="2"/>
  <c r="H198" i="2"/>
  <c r="F198" i="2"/>
  <c r="J197" i="2"/>
  <c r="I197" i="2"/>
  <c r="H197" i="2"/>
  <c r="F197" i="2"/>
  <c r="J196" i="2"/>
  <c r="I196" i="2"/>
  <c r="H196" i="2"/>
  <c r="F196" i="2"/>
  <c r="J195" i="2"/>
  <c r="I195" i="2"/>
  <c r="H195" i="2"/>
  <c r="F195" i="2"/>
  <c r="J194" i="2"/>
  <c r="I194" i="2"/>
  <c r="H194" i="2"/>
  <c r="F194" i="2"/>
  <c r="J193" i="2"/>
  <c r="I193" i="2"/>
  <c r="H193" i="2"/>
  <c r="F193" i="2"/>
  <c r="J192" i="2"/>
  <c r="I192" i="2"/>
  <c r="H192" i="2"/>
  <c r="F192" i="2"/>
  <c r="J190" i="2"/>
  <c r="I190" i="2"/>
  <c r="J189" i="2"/>
  <c r="I189" i="2"/>
  <c r="H189" i="2"/>
  <c r="F189" i="2"/>
  <c r="J188" i="2"/>
  <c r="I188" i="2"/>
  <c r="H188" i="2"/>
  <c r="F188" i="2"/>
  <c r="J186" i="2"/>
  <c r="I186" i="2"/>
  <c r="J185" i="2"/>
  <c r="I185" i="2"/>
  <c r="H185" i="2"/>
  <c r="F185" i="2"/>
  <c r="J182" i="2"/>
  <c r="I182" i="2"/>
  <c r="J181" i="2"/>
  <c r="I181" i="2"/>
  <c r="H181" i="2"/>
  <c r="F181" i="2"/>
  <c r="J178" i="2"/>
  <c r="I178" i="2"/>
  <c r="J177" i="2"/>
  <c r="I177" i="2"/>
  <c r="H177" i="2"/>
  <c r="F177" i="2"/>
  <c r="J175" i="2"/>
  <c r="I175" i="2"/>
  <c r="J174" i="2"/>
  <c r="I174" i="2"/>
  <c r="H174" i="2"/>
  <c r="F174" i="2"/>
  <c r="J171" i="2"/>
  <c r="I171" i="2"/>
  <c r="J170" i="2"/>
  <c r="I170" i="2"/>
  <c r="H170" i="2"/>
  <c r="F170" i="2"/>
  <c r="J168" i="2"/>
  <c r="I168" i="2"/>
  <c r="J167" i="2"/>
  <c r="I167" i="2"/>
  <c r="H167" i="2"/>
  <c r="F167" i="2"/>
  <c r="J165" i="2"/>
  <c r="I165" i="2"/>
  <c r="J164" i="2"/>
  <c r="I164" i="2"/>
  <c r="H164" i="2"/>
  <c r="F164" i="2"/>
  <c r="J163" i="2"/>
  <c r="I163" i="2"/>
  <c r="H163" i="2"/>
  <c r="F163" i="2"/>
  <c r="J161" i="2"/>
  <c r="I161" i="2"/>
  <c r="J160" i="2"/>
  <c r="I160" i="2"/>
  <c r="H160" i="2"/>
  <c r="F160" i="2"/>
  <c r="J159" i="2"/>
  <c r="I159" i="2"/>
  <c r="H159" i="2"/>
  <c r="F159" i="2"/>
  <c r="J158" i="2"/>
  <c r="I158" i="2"/>
  <c r="H158" i="2"/>
  <c r="F158" i="2"/>
  <c r="J157" i="2"/>
  <c r="I157" i="2"/>
  <c r="H157" i="2"/>
  <c r="F157" i="2"/>
  <c r="J155" i="2"/>
  <c r="I155" i="2"/>
  <c r="J154" i="2"/>
  <c r="I154" i="2"/>
  <c r="H154" i="2"/>
  <c r="F154" i="2"/>
  <c r="J153" i="2"/>
  <c r="I153" i="2"/>
  <c r="H153" i="2"/>
  <c r="F153" i="2"/>
  <c r="J151" i="2"/>
  <c r="I151" i="2"/>
  <c r="J150" i="2"/>
  <c r="I150" i="2"/>
  <c r="H150" i="2"/>
  <c r="F150" i="2"/>
  <c r="J149" i="2"/>
  <c r="I149" i="2"/>
  <c r="H149" i="2"/>
  <c r="F149" i="2"/>
  <c r="J148" i="2"/>
  <c r="I148" i="2"/>
  <c r="H148" i="2"/>
  <c r="F148" i="2"/>
  <c r="J145" i="2"/>
  <c r="I145" i="2"/>
  <c r="J144" i="2"/>
  <c r="I144" i="2"/>
  <c r="H144" i="2"/>
  <c r="F144" i="2"/>
  <c r="J143" i="2"/>
  <c r="I143" i="2"/>
  <c r="H143" i="2"/>
  <c r="F143" i="2"/>
  <c r="J142" i="2"/>
  <c r="I142" i="2"/>
  <c r="H142" i="2"/>
  <c r="F142" i="2"/>
  <c r="J141" i="2"/>
  <c r="I141" i="2"/>
  <c r="H141" i="2"/>
  <c r="F141" i="2"/>
  <c r="J139" i="2"/>
  <c r="I139" i="2"/>
  <c r="J138" i="2"/>
  <c r="I138" i="2"/>
  <c r="J137" i="2"/>
  <c r="H137" i="2"/>
  <c r="F137" i="2"/>
  <c r="J136" i="2"/>
  <c r="I136" i="2"/>
  <c r="J135" i="2"/>
  <c r="I135" i="2"/>
  <c r="H135" i="2"/>
  <c r="F135" i="2"/>
  <c r="J133" i="2"/>
  <c r="I133" i="2"/>
  <c r="J131" i="2"/>
  <c r="I131" i="2"/>
  <c r="J130" i="2"/>
  <c r="H130" i="2"/>
  <c r="F130" i="2"/>
  <c r="J129" i="2"/>
  <c r="I129" i="2"/>
  <c r="J128" i="2"/>
  <c r="I128" i="2"/>
  <c r="H128" i="2"/>
  <c r="F128" i="2"/>
  <c r="J127" i="2"/>
  <c r="I127" i="2"/>
  <c r="H127" i="2"/>
  <c r="F127" i="2"/>
  <c r="J126" i="2"/>
  <c r="I126" i="2"/>
  <c r="H126" i="2"/>
  <c r="F126" i="2"/>
  <c r="J125" i="2"/>
  <c r="I125" i="2"/>
  <c r="J123" i="2"/>
  <c r="I123" i="2"/>
  <c r="J122" i="2"/>
  <c r="I122" i="2"/>
  <c r="J121" i="2"/>
  <c r="H121" i="2"/>
  <c r="F121" i="2"/>
  <c r="J120" i="2"/>
  <c r="I120" i="2"/>
  <c r="J119" i="2"/>
  <c r="I119" i="2"/>
  <c r="H119" i="2"/>
  <c r="F119" i="2"/>
  <c r="J117" i="2"/>
  <c r="I117" i="2"/>
  <c r="J116" i="2"/>
  <c r="I116" i="2"/>
  <c r="H116" i="2"/>
  <c r="F116" i="2"/>
  <c r="J114" i="2"/>
  <c r="I114" i="2"/>
  <c r="J113" i="2"/>
  <c r="I113" i="2"/>
  <c r="H113" i="2"/>
  <c r="F113" i="2"/>
  <c r="J112" i="2"/>
  <c r="I112" i="2"/>
  <c r="H112" i="2"/>
  <c r="F112" i="2"/>
  <c r="J111" i="2"/>
  <c r="I111" i="2"/>
  <c r="H111" i="2"/>
  <c r="F111" i="2"/>
  <c r="J110" i="2"/>
  <c r="I110" i="2"/>
  <c r="H110" i="2"/>
  <c r="F110" i="2"/>
  <c r="J109" i="2"/>
  <c r="I109" i="2"/>
  <c r="H109" i="2"/>
  <c r="F109" i="2"/>
  <c r="J108" i="2"/>
  <c r="I108" i="2"/>
  <c r="H108" i="2"/>
  <c r="F108" i="2"/>
  <c r="J107" i="2"/>
  <c r="I107" i="2"/>
  <c r="H107" i="2"/>
  <c r="F107" i="2"/>
  <c r="J106" i="2"/>
  <c r="I106" i="2"/>
  <c r="H106" i="2"/>
  <c r="F106" i="2"/>
  <c r="J105" i="2"/>
  <c r="I105" i="2"/>
  <c r="H105" i="2"/>
  <c r="F105" i="2"/>
  <c r="J103" i="2"/>
  <c r="I103" i="2"/>
  <c r="J102" i="2"/>
  <c r="I102" i="2"/>
  <c r="H102" i="2"/>
  <c r="F102" i="2"/>
  <c r="J100" i="2"/>
  <c r="I100" i="2"/>
  <c r="J99" i="2"/>
  <c r="I99" i="2"/>
  <c r="H99" i="2"/>
  <c r="F99" i="2"/>
  <c r="J96" i="2"/>
  <c r="I96" i="2"/>
  <c r="J95" i="2"/>
  <c r="I95" i="2"/>
  <c r="H95" i="2"/>
  <c r="F95" i="2"/>
  <c r="J93" i="2"/>
  <c r="I93" i="2"/>
  <c r="J92" i="2"/>
  <c r="I92" i="2"/>
  <c r="H92" i="2"/>
  <c r="F92" i="2"/>
  <c r="J91" i="2"/>
  <c r="I91" i="2"/>
  <c r="H91" i="2"/>
  <c r="F91" i="2"/>
  <c r="J90" i="2"/>
  <c r="I90" i="2"/>
  <c r="H90" i="2"/>
  <c r="F90" i="2"/>
  <c r="J89" i="2"/>
  <c r="I89" i="2"/>
  <c r="H89" i="2"/>
  <c r="F89" i="2"/>
  <c r="J87" i="2"/>
  <c r="I87" i="2"/>
  <c r="J86" i="2"/>
  <c r="I86" i="2"/>
  <c r="H86" i="2"/>
  <c r="F86" i="2"/>
  <c r="J83" i="2"/>
  <c r="I83" i="2"/>
  <c r="J82" i="2"/>
  <c r="I82" i="2"/>
  <c r="J81" i="2"/>
  <c r="H81" i="2"/>
  <c r="F81" i="2"/>
  <c r="J80" i="2"/>
  <c r="I80" i="2"/>
  <c r="J79" i="2"/>
  <c r="I79" i="2"/>
  <c r="J78" i="2"/>
  <c r="I78" i="2"/>
  <c r="H78" i="2"/>
  <c r="F78" i="2"/>
  <c r="J76" i="2"/>
  <c r="I76" i="2"/>
  <c r="J75" i="2"/>
  <c r="I75" i="2"/>
  <c r="H75" i="2"/>
  <c r="F75" i="2"/>
  <c r="J74" i="2"/>
  <c r="I74" i="2"/>
  <c r="H74" i="2"/>
  <c r="F74" i="2"/>
  <c r="J73" i="2"/>
  <c r="I73" i="2"/>
  <c r="H73" i="2"/>
  <c r="F73" i="2"/>
  <c r="J71" i="2"/>
  <c r="I71" i="2"/>
  <c r="J70" i="2"/>
  <c r="I70" i="2"/>
  <c r="H70" i="2"/>
  <c r="F70" i="2"/>
  <c r="J68" i="2"/>
  <c r="I68" i="2"/>
  <c r="J67" i="2"/>
  <c r="I67" i="2"/>
  <c r="H67" i="2"/>
  <c r="F67" i="2"/>
  <c r="J66" i="2"/>
  <c r="I66" i="2"/>
  <c r="H66" i="2"/>
  <c r="F66" i="2"/>
  <c r="J64" i="2"/>
  <c r="I64" i="2"/>
  <c r="J63" i="2"/>
  <c r="I63" i="2"/>
  <c r="H63" i="2"/>
  <c r="F63" i="2"/>
  <c r="J62" i="2"/>
  <c r="I62" i="2"/>
  <c r="H62" i="2"/>
  <c r="F62" i="2"/>
  <c r="J61" i="2"/>
  <c r="I61" i="2"/>
  <c r="H61" i="2"/>
  <c r="F61" i="2"/>
  <c r="J60" i="2"/>
  <c r="I60" i="2"/>
  <c r="H60" i="2"/>
  <c r="F60" i="2"/>
  <c r="J59" i="2"/>
  <c r="I59" i="2"/>
  <c r="H59" i="2"/>
  <c r="F59" i="2"/>
  <c r="J56" i="2"/>
  <c r="I56" i="2"/>
  <c r="H56" i="2"/>
  <c r="F56" i="2"/>
  <c r="J52" i="2"/>
  <c r="I52" i="2"/>
  <c r="J50" i="2"/>
  <c r="I50" i="2"/>
  <c r="H50" i="2"/>
  <c r="F50" i="2"/>
  <c r="J48" i="2"/>
  <c r="I48" i="2"/>
  <c r="H48" i="2"/>
  <c r="F48" i="2"/>
  <c r="J45" i="2"/>
  <c r="I45" i="2"/>
  <c r="J44" i="2"/>
  <c r="I44" i="2"/>
  <c r="H44" i="2"/>
  <c r="F44" i="2"/>
  <c r="J42" i="2"/>
  <c r="I42" i="2"/>
  <c r="J41" i="2"/>
  <c r="I41" i="2"/>
  <c r="H41" i="2"/>
  <c r="F41" i="2"/>
  <c r="J39" i="2"/>
  <c r="I39" i="2"/>
  <c r="J38" i="2"/>
  <c r="I38" i="2"/>
  <c r="H38" i="2"/>
  <c r="F38" i="2"/>
  <c r="J36" i="2"/>
  <c r="I36" i="2"/>
  <c r="J35" i="2"/>
  <c r="I35" i="2"/>
  <c r="H35" i="2"/>
  <c r="F35" i="2"/>
  <c r="J32" i="2"/>
  <c r="I32" i="2"/>
  <c r="J31" i="2"/>
  <c r="I31" i="2"/>
  <c r="H31" i="2"/>
  <c r="F31" i="2"/>
  <c r="J26" i="2"/>
  <c r="I26" i="2"/>
  <c r="J25" i="2"/>
  <c r="I25" i="2"/>
  <c r="J24" i="2"/>
  <c r="I24" i="2"/>
  <c r="H24" i="2"/>
  <c r="F24" i="2"/>
  <c r="J22" i="2"/>
  <c r="I22" i="2"/>
  <c r="J21" i="2"/>
  <c r="I21" i="2"/>
  <c r="H21" i="2"/>
  <c r="F21" i="2"/>
  <c r="J18" i="2"/>
  <c r="I18" i="2"/>
  <c r="J17" i="2"/>
  <c r="I17" i="2"/>
  <c r="H17" i="2"/>
  <c r="F17" i="2"/>
  <c r="J14" i="2"/>
  <c r="I14" i="2"/>
  <c r="H14" i="2"/>
  <c r="F14" i="2"/>
  <c r="J12" i="2"/>
  <c r="I12" i="2"/>
  <c r="H12" i="2"/>
  <c r="F12" i="2"/>
  <c r="J8" i="2"/>
  <c r="I8" i="2"/>
  <c r="J7" i="2"/>
  <c r="I7" i="2"/>
  <c r="H7" i="2"/>
  <c r="F7" i="2"/>
  <c r="F3" i="3" l="1"/>
  <c r="F4" i="3" s="1"/>
  <c r="J257" i="2"/>
  <c r="F1" i="3"/>
  <c r="F2" i="3" s="1"/>
  <c r="C6" i="3"/>
  <c r="F417" i="2"/>
  <c r="B35" i="3" s="1"/>
  <c r="J253" i="2"/>
  <c r="J417" i="2" l="1"/>
  <c r="C5" i="3"/>
  <c r="C8" i="3" s="1"/>
  <c r="C7" i="3" l="1"/>
  <c r="C12" i="3" s="1"/>
  <c r="C15" i="3" l="1"/>
  <c r="C14" i="3"/>
  <c r="C13" i="3"/>
  <c r="C20" i="3"/>
  <c r="C19" i="3"/>
  <c r="C16" i="3" l="1"/>
  <c r="C21" i="3"/>
  <c r="B25" i="3"/>
  <c r="C25" i="3" s="1"/>
  <c r="C24" i="3" l="1"/>
  <c r="C30" i="3" s="1"/>
  <c r="C27" i="3" l="1"/>
  <c r="C29" i="3"/>
</calcChain>
</file>

<file path=xl/sharedStrings.xml><?xml version="1.0" encoding="utf-8"?>
<sst xmlns="http://schemas.openxmlformats.org/spreadsheetml/2006/main" count="1367" uniqueCount="547">
  <si>
    <t>Název</t>
  </si>
  <si>
    <t>Hodnota</t>
  </si>
  <si>
    <t>Nadpis rekapitulace</t>
  </si>
  <si>
    <t>Seznam prací a dodávek elektrotechnických zařízení</t>
  </si>
  <si>
    <t>Akce</t>
  </si>
  <si>
    <t>Základní škola Zlín, Kvítková 4338, rekostrukce kuchyně</t>
  </si>
  <si>
    <t>Projekt</t>
  </si>
  <si>
    <t>Silnoproudá elektroinstalce</t>
  </si>
  <si>
    <t>Investor</t>
  </si>
  <si>
    <t>Základní škola Zlín, Kvítková 4338</t>
  </si>
  <si>
    <t>Z. č.</t>
  </si>
  <si>
    <t>2118</t>
  </si>
  <si>
    <t>A. č.</t>
  </si>
  <si>
    <t/>
  </si>
  <si>
    <t>Smlouva</t>
  </si>
  <si>
    <t>Vypracoval</t>
  </si>
  <si>
    <t>T. Berdník</t>
  </si>
  <si>
    <t>Kontroloval</t>
  </si>
  <si>
    <t>Datum</t>
  </si>
  <si>
    <t>31.01.2022</t>
  </si>
  <si>
    <t>Zpracovatel</t>
  </si>
  <si>
    <t>CÚ</t>
  </si>
  <si>
    <t>Poznámka</t>
  </si>
  <si>
    <t>Uvedené ceny jsou v Kč a nezahrnují DPH, pokud to není uvedeno.</t>
  </si>
  <si>
    <t>Doprava dodávek  (3,6) %</t>
  </si>
  <si>
    <t>3,60</t>
  </si>
  <si>
    <t>Přesun dodávek  (1) %</t>
  </si>
  <si>
    <t>1,00</t>
  </si>
  <si>
    <t>PPV  (1 nebo 6) %</t>
  </si>
  <si>
    <t>6,00</t>
  </si>
  <si>
    <t>PPV zemních prací, nátěrů  (1) %</t>
  </si>
  <si>
    <t>Dodavat. dokumentace  (1 - 1,5) %</t>
  </si>
  <si>
    <t>0,00</t>
  </si>
  <si>
    <t>Rizika a pojištění  (1 - 1,5) %</t>
  </si>
  <si>
    <t>Opravy v záruce  (5 - 7) %</t>
  </si>
  <si>
    <t>GZS  (3,25 nebo 8,4) %</t>
  </si>
  <si>
    <t>Provozní vlivy  %</t>
  </si>
  <si>
    <t>Kompletační činnost - a</t>
  </si>
  <si>
    <t>Kompletační činnost - b</t>
  </si>
  <si>
    <t>0,000000</t>
  </si>
  <si>
    <t>Kompletační činnost - k1</t>
  </si>
  <si>
    <t>Kompletační činnost - k2</t>
  </si>
  <si>
    <t>Roční nárůst cen 1   %</t>
  </si>
  <si>
    <t>Roční nárůst cen 2   %</t>
  </si>
  <si>
    <t>1. sazba DPH %
- i pro přirážky rekapitulace</t>
  </si>
  <si>
    <t>21</t>
  </si>
  <si>
    <t>2. sazba DPH %</t>
  </si>
  <si>
    <t>15</t>
  </si>
  <si>
    <t>Procento PM %</t>
  </si>
  <si>
    <t>Pozice</t>
  </si>
  <si>
    <t>Mj</t>
  </si>
  <si>
    <t>Počet</t>
  </si>
  <si>
    <t>Materiál</t>
  </si>
  <si>
    <t>Materiál celkem</t>
  </si>
  <si>
    <t>Montáž</t>
  </si>
  <si>
    <t>Montáž celkem</t>
  </si>
  <si>
    <t>Cena</t>
  </si>
  <si>
    <t>Cena celkem</t>
  </si>
  <si>
    <t>Specifikace dodávky  RH</t>
  </si>
  <si>
    <t>1. POLE</t>
  </si>
  <si>
    <t>Rozváděčové skříně</t>
  </si>
  <si>
    <t>Řadové rozváděčové skříně</t>
  </si>
  <si>
    <t>Řadové rozváděčové skříně (IP40)</t>
  </si>
  <si>
    <t>1</t>
  </si>
  <si>
    <t>QA40-220806 Řadová rozváděčová skříň včetně výzbroje</t>
  </si>
  <si>
    <t>ks</t>
  </si>
  <si>
    <t>HLAVNÍ JISTIČ PŘED MĚŘENÍM</t>
  </si>
  <si>
    <t>Jističe</t>
  </si>
  <si>
    <t>Spínací bloky</t>
  </si>
  <si>
    <t>2</t>
  </si>
  <si>
    <t>BH630NE305 Spínací blok</t>
  </si>
  <si>
    <t>Nadproudové spouště</t>
  </si>
  <si>
    <t>3</t>
  </si>
  <si>
    <t>SE-BH-0400-DTV3 Nadproudová spoušť</t>
  </si>
  <si>
    <t>nastavení na Ir=315A</t>
  </si>
  <si>
    <t>Napěťové spouště</t>
  </si>
  <si>
    <t>4</t>
  </si>
  <si>
    <t>SV-BHD-X230 Napěťová spoušť</t>
  </si>
  <si>
    <t>MĚŘÍCÍ TRANSFORMÁTOR PROUDU nn</t>
  </si>
  <si>
    <t>úředně cejchovaný</t>
  </si>
  <si>
    <t>5</t>
  </si>
  <si>
    <t>CLA2.2 400/5A, 15VA, 0.5</t>
  </si>
  <si>
    <t>OVLADAČ T6,SPÍN.JEDNOTKA T6-30</t>
  </si>
  <si>
    <t>6</t>
  </si>
  <si>
    <t>T6H30-1/1 ,IP30</t>
  </si>
  <si>
    <t>2. POLE</t>
  </si>
  <si>
    <t>7</t>
  </si>
  <si>
    <t>QA40-221206 Řadová rozváděčová skříň včetně výzbroje</t>
  </si>
  <si>
    <t>POJISTKOVÝ ODPÍNAČ VČETNĚ</t>
  </si>
  <si>
    <t>PATRON TŘÍPOLOVÝ</t>
  </si>
  <si>
    <t>8</t>
  </si>
  <si>
    <t>FH-3A/F do 200A</t>
  </si>
  <si>
    <t>Ochrana napájecího vedení 230 V/50 Hz  kombinované svodiče typu 1 a 2 (B+C) pro síť TN-C,TN-S, TT, IT</t>
  </si>
  <si>
    <t>9</t>
  </si>
  <si>
    <t>FLP-B+C MAXI V/3 kombinovaný svodič bleskových proudů a přepětí, vhodné pro 3-fázový systém TN-C, instalace na vstupu do budovy, 75 kA (10/350), 180 kA (8/20)</t>
  </si>
  <si>
    <t>10</t>
  </si>
  <si>
    <t>ELEKTROMĚR TŘÍFÁZOVÝ NEPŘÍMÝ na DIN lištu</t>
  </si>
  <si>
    <t>11</t>
  </si>
  <si>
    <t>CSELW x/5A</t>
  </si>
  <si>
    <t>12</t>
  </si>
  <si>
    <t>13</t>
  </si>
  <si>
    <t>Jističe do 63 A (10 kA)</t>
  </si>
  <si>
    <t>Jističe 1-pólové</t>
  </si>
  <si>
    <t>Charakteristika B</t>
  </si>
  <si>
    <t>14</t>
  </si>
  <si>
    <t>LTN-2B-1 Jistič</t>
  </si>
  <si>
    <t>Ks</t>
  </si>
  <si>
    <t>Jističe 3-pólové</t>
  </si>
  <si>
    <t>LTN-32B-3 Jistič</t>
  </si>
  <si>
    <t>16</t>
  </si>
  <si>
    <t>LTN-40B-3 Jistič</t>
  </si>
  <si>
    <t>17</t>
  </si>
  <si>
    <t>LTN-63B-3 Jistič</t>
  </si>
  <si>
    <t>18</t>
  </si>
  <si>
    <t>LTN-20B-3 Jistič</t>
  </si>
  <si>
    <t>19</t>
  </si>
  <si>
    <t>LTN-16B-3 Jistič</t>
  </si>
  <si>
    <t>Charakteristika C</t>
  </si>
  <si>
    <t>20</t>
  </si>
  <si>
    <t>LTN-32C-3 Jistič</t>
  </si>
  <si>
    <t>LTN-25C-3 Jistič</t>
  </si>
  <si>
    <t>PROUDOVÝ CHRÁNIČ</t>
  </si>
  <si>
    <t>22</t>
  </si>
  <si>
    <t>LFN-40-4-300AC Proudový chránič</t>
  </si>
  <si>
    <t>Jističe do 63 A (6 kA)</t>
  </si>
  <si>
    <t>23</t>
  </si>
  <si>
    <t>LTE-6B-1 Jistič</t>
  </si>
  <si>
    <t>24</t>
  </si>
  <si>
    <t>LTE-16B-1 Jistič</t>
  </si>
  <si>
    <t>25</t>
  </si>
  <si>
    <t>LTE-10B-1 Jistič</t>
  </si>
  <si>
    <t>HLÍDAČ PROUDOVÉHO MAXIMA</t>
  </si>
  <si>
    <t>26</t>
  </si>
  <si>
    <t>HJ113RX - hlídač proudového maxima bez měř. transformátorů proudu</t>
  </si>
  <si>
    <t>Specifikace dodávky  R3</t>
  </si>
  <si>
    <t>27</t>
  </si>
  <si>
    <t>Rám+dveře nástěnný, 5A-42, 400mm včetně výzbroje</t>
  </si>
  <si>
    <t>28</t>
  </si>
  <si>
    <t>29</t>
  </si>
  <si>
    <t>SE-BH-0630-V001 Blok odpínače</t>
  </si>
  <si>
    <t>30</t>
  </si>
  <si>
    <t>SV-BHD-X230</t>
  </si>
  <si>
    <t>31</t>
  </si>
  <si>
    <t>PS-BHD-1100</t>
  </si>
  <si>
    <t>Ochrana napájecího vedení nn (50 Hz) - SPD typ 2 - přepěťová ochrana pro síť TN-C,TN-S, TT, IT</t>
  </si>
  <si>
    <t>32</t>
  </si>
  <si>
    <t>SLP-275 V/3 svodič přepětí, vhodné pro 3-fázový systém TN-C, 120 kA (8/20)</t>
  </si>
  <si>
    <t>33</t>
  </si>
  <si>
    <t>FH-3A/F do 160A</t>
  </si>
  <si>
    <t>34</t>
  </si>
  <si>
    <t>35</t>
  </si>
  <si>
    <t>LTE-63B-3 Jistič</t>
  </si>
  <si>
    <t>36</t>
  </si>
  <si>
    <t>LTE-50B-3 Jistič</t>
  </si>
  <si>
    <t>37</t>
  </si>
  <si>
    <t>LTE-32B-3 Jistič</t>
  </si>
  <si>
    <t>38</t>
  </si>
  <si>
    <t>LTE-16B-3 Jistič</t>
  </si>
  <si>
    <t>39</t>
  </si>
  <si>
    <t>LTE-16C-3 Jistič</t>
  </si>
  <si>
    <t>40</t>
  </si>
  <si>
    <t>41</t>
  </si>
  <si>
    <t>42</t>
  </si>
  <si>
    <t>43</t>
  </si>
  <si>
    <t>LVN-100C-3 Jistič</t>
  </si>
  <si>
    <t>44</t>
  </si>
  <si>
    <t>LFE-40-4-300AC Proudový chránič</t>
  </si>
  <si>
    <t>STYKAČ</t>
  </si>
  <si>
    <t>45</t>
  </si>
  <si>
    <t>RSI-63-04-A230 Instalační stykač</t>
  </si>
  <si>
    <t>Dodávky</t>
  </si>
  <si>
    <t>46</t>
  </si>
  <si>
    <t>47</t>
  </si>
  <si>
    <t>48</t>
  </si>
  <si>
    <t>Osoušeč rukou 3,5kW IP32</t>
  </si>
  <si>
    <t>Elektromontáže</t>
  </si>
  <si>
    <t>Demontáže</t>
  </si>
  <si>
    <t>49</t>
  </si>
  <si>
    <t>demontáž el. zařízení, rozvaděčů, odvoz, likvidace</t>
  </si>
  <si>
    <t>Demontáže - celkem</t>
  </si>
  <si>
    <t>KABELOVÝ ŽLAB MARS, JUPITER NKZ VČ. DÍLŮ A PŘÍSLUŠENSTVÍ (BEZ PŘEPÁŽEK), ZINKOVÁNÍ "S"</t>
  </si>
  <si>
    <t>50</t>
  </si>
  <si>
    <t>250/100 s víkem</t>
  </si>
  <si>
    <t>m</t>
  </si>
  <si>
    <t>51</t>
  </si>
  <si>
    <t>62/50 s víkem</t>
  </si>
  <si>
    <t>52</t>
  </si>
  <si>
    <t>MP 41X41 PROFIL MONTÁŽNÍ</t>
  </si>
  <si>
    <t>53</t>
  </si>
  <si>
    <t>ZT 10 TYČ ZÁVITOVÁ</t>
  </si>
  <si>
    <t>OSAZENÍ HMOŽDINKY DO</t>
  </si>
  <si>
    <t>ŽELEZOBETONU</t>
  </si>
  <si>
    <t>54</t>
  </si>
  <si>
    <t>EA II  M10</t>
  </si>
  <si>
    <t>55</t>
  </si>
  <si>
    <t>HM10</t>
  </si>
  <si>
    <t>56</t>
  </si>
  <si>
    <t>HM8</t>
  </si>
  <si>
    <t>OSAZENÍ HMOŽDINKY DO CIHLY</t>
  </si>
  <si>
    <t>57</t>
  </si>
  <si>
    <t>58</t>
  </si>
  <si>
    <t>TRUBKA TUHÁ STŘEDNÍ MECHANICKÁ ODOLNOST ŠEDÁ</t>
  </si>
  <si>
    <t>59</t>
  </si>
  <si>
    <t>4020 LA d 20   mm, pevně</t>
  </si>
  <si>
    <t>60</t>
  </si>
  <si>
    <t>1220 d 20   mm</t>
  </si>
  <si>
    <t>61</t>
  </si>
  <si>
    <t>spojka d20</t>
  </si>
  <si>
    <t>62</t>
  </si>
  <si>
    <t>příchytka d20</t>
  </si>
  <si>
    <t>OHEBNÁ CHRÁNIČKA KOPOFLEX</t>
  </si>
  <si>
    <t>63</t>
  </si>
  <si>
    <t>KF09040 světlost 32mm</t>
  </si>
  <si>
    <t>64</t>
  </si>
  <si>
    <t>KF09063 světlost 52mm</t>
  </si>
  <si>
    <t>DRŽÁK KABELOVÝCH SVAZKŮ</t>
  </si>
  <si>
    <t>65</t>
  </si>
  <si>
    <t>KHS 15</t>
  </si>
  <si>
    <t>KS</t>
  </si>
  <si>
    <t>KRABICE PRISTROJOVA</t>
  </si>
  <si>
    <t>66</t>
  </si>
  <si>
    <t>1055-31 pod om.</t>
  </si>
  <si>
    <t>KRABICOVÁ ROZVODKA IP 54</t>
  </si>
  <si>
    <t>PRÁZDNÁ ........</t>
  </si>
  <si>
    <t>67</t>
  </si>
  <si>
    <t>A8 75x75mm</t>
  </si>
  <si>
    <t>SVORKOVNICE KRABICOVA W...</t>
  </si>
  <si>
    <t>68</t>
  </si>
  <si>
    <t>273-102 4x1-2,5mm2</t>
  </si>
  <si>
    <t>KRABICE ODBOCNA S VICKEM</t>
  </si>
  <si>
    <t>SE SVORKOVNICI</t>
  </si>
  <si>
    <t>69</t>
  </si>
  <si>
    <t>KU68-1903 hloubka 42mm</t>
  </si>
  <si>
    <t>PROTIPOZARNI PREPAZKY</t>
  </si>
  <si>
    <t>................ typ U</t>
  </si>
  <si>
    <t>70</t>
  </si>
  <si>
    <t>Protipo.průchod stropem, stěno</t>
  </si>
  <si>
    <t>m2</t>
  </si>
  <si>
    <t>ZHOTOVENÍ PROFIL OTVORŮ DO PLECHU DO 4mm</t>
  </si>
  <si>
    <t>71</t>
  </si>
  <si>
    <t>do 100x100mm</t>
  </si>
  <si>
    <t>72</t>
  </si>
  <si>
    <t>P16-P21 bez závitu</t>
  </si>
  <si>
    <t>KABEL SILOVÝ,IZOLACE PVC</t>
  </si>
  <si>
    <t>73</t>
  </si>
  <si>
    <t>CYKY-J 5x50 mm2</t>
  </si>
  <si>
    <t>74</t>
  </si>
  <si>
    <t>CYKY-J 5x16 mm2</t>
  </si>
  <si>
    <t>75</t>
  </si>
  <si>
    <t>CYKY-J 5x10 mm2</t>
  </si>
  <si>
    <t>76</t>
  </si>
  <si>
    <t>CYKY-J 5x2.5 mm2</t>
  </si>
  <si>
    <t>77</t>
  </si>
  <si>
    <t>CYKY-J 3x2.5 mm2</t>
  </si>
  <si>
    <t>78</t>
  </si>
  <si>
    <t>CYKY-J 3x1.5 mm2</t>
  </si>
  <si>
    <t>79</t>
  </si>
  <si>
    <t>CYKY-O 3x1.5 mm2</t>
  </si>
  <si>
    <t>KABEL-ŠNŮRA STŘEDNÍ, IZOLACE PRYŽ</t>
  </si>
  <si>
    <t>80</t>
  </si>
  <si>
    <t>H07RN-F 5G16</t>
  </si>
  <si>
    <t>81</t>
  </si>
  <si>
    <t>H07RN-F 5G10</t>
  </si>
  <si>
    <t>82</t>
  </si>
  <si>
    <t>H07RN-F 5G2,5</t>
  </si>
  <si>
    <t>VODIČ PRO POSPOJOVÁNÍ CYA</t>
  </si>
  <si>
    <t>83</t>
  </si>
  <si>
    <t>H07V-K 4 mm2</t>
  </si>
  <si>
    <t>84</t>
  </si>
  <si>
    <t>H07V-K 6 mm2</t>
  </si>
  <si>
    <t>85</t>
  </si>
  <si>
    <t>H07V-K 10 mm2</t>
  </si>
  <si>
    <t>86</t>
  </si>
  <si>
    <t>H07V-K 16 mm2</t>
  </si>
  <si>
    <t>87</t>
  </si>
  <si>
    <t>H07V-K 25 mm2</t>
  </si>
  <si>
    <t>UKONČENÍ KABELŮ SMRŠŤOVACÍ</t>
  </si>
  <si>
    <t>ZÁKLOPKOU</t>
  </si>
  <si>
    <t>88</t>
  </si>
  <si>
    <t xml:space="preserve"> 4x95  mm2</t>
  </si>
  <si>
    <t>89</t>
  </si>
  <si>
    <t xml:space="preserve"> 5x25  mm3</t>
  </si>
  <si>
    <t>90</t>
  </si>
  <si>
    <t>5x10  mm2</t>
  </si>
  <si>
    <t>91</t>
  </si>
  <si>
    <t>5x4   mm2</t>
  </si>
  <si>
    <t>UKONČENÍ VODIČŮ NA SVORKOVNICI</t>
  </si>
  <si>
    <t>92</t>
  </si>
  <si>
    <t>Do  16 mm2</t>
  </si>
  <si>
    <t>93</t>
  </si>
  <si>
    <t>Do  50 mm2</t>
  </si>
  <si>
    <t>PŘÍSTOJE</t>
  </si>
  <si>
    <t xml:space="preserve"> barva BÍLÁ</t>
  </si>
  <si>
    <t>provedení IP20 pod omítku</t>
  </si>
  <si>
    <t>94</t>
  </si>
  <si>
    <t>Spínač univerzál. (1)</t>
  </si>
  <si>
    <t>95</t>
  </si>
  <si>
    <t>Spínač lustrový, (5)</t>
  </si>
  <si>
    <t>96</t>
  </si>
  <si>
    <t>Spínač univerzál. (6)</t>
  </si>
  <si>
    <t>97</t>
  </si>
  <si>
    <t>Tlačítko (1/0)</t>
  </si>
  <si>
    <t>98</t>
  </si>
  <si>
    <t>Zásuvka, ochr.kol.-1 zásuvka</t>
  </si>
  <si>
    <t>99</t>
  </si>
  <si>
    <t>Zásuvka, ochr.kol.-1 zásuvka, clonka zdířek</t>
  </si>
  <si>
    <t>100</t>
  </si>
  <si>
    <t>Zásuvka s přep.ochr. 3.typu</t>
  </si>
  <si>
    <t>RÁMEČEK, BARVA - BÍLÁ</t>
  </si>
  <si>
    <t>101</t>
  </si>
  <si>
    <t>3901A-B10 B Rámeček pro elektroinstalační přístroje, jednonásobný</t>
  </si>
  <si>
    <t>102</t>
  </si>
  <si>
    <t>3901A-B20 B Rámeček pro elektroinstalační přístroje, dvojnásobný</t>
  </si>
  <si>
    <t>103</t>
  </si>
  <si>
    <t>3901A-B40 B Rámeček pro elektroinstalační přístroje, čtyřnásobný</t>
  </si>
  <si>
    <t>ZÁSUVKA NN KOMPLETNÍ, IP 44</t>
  </si>
  <si>
    <t>104</t>
  </si>
  <si>
    <t>5518A-2999 B Zásuvka jednonásobná IP 44, s ochranným kolíkem, s clonkami, s víčkem; řazení 2P+PE; ; b. bílá</t>
  </si>
  <si>
    <t>SPÍNAČ, PŘEPÍNAČ KOMPLETNÍ,  IP 44</t>
  </si>
  <si>
    <t>105</t>
  </si>
  <si>
    <t>3558A-06940 B Přepínač střídavý IP 44, zapuštěná montáž; řazení 6 (1); ; b. bílá</t>
  </si>
  <si>
    <t>106</t>
  </si>
  <si>
    <t>3558A-07940 B Přepínač křížový IP 44, zapuštěná montáž; řazení 7; b. bílá</t>
  </si>
  <si>
    <t>107</t>
  </si>
  <si>
    <t>3558A-05940 B sériový přepínač, IP44, řazení 5</t>
  </si>
  <si>
    <t>JEDNOTLAČÍTKOVÝ OVLADAČ</t>
  </si>
  <si>
    <t>VE SKŘÍNI Z PLASTU IP54</t>
  </si>
  <si>
    <t>108</t>
  </si>
  <si>
    <t>T6S1HP22</t>
  </si>
  <si>
    <t>VAČKOVÝ SPÍNAČ V KRABICI</t>
  </si>
  <si>
    <t>109</t>
  </si>
  <si>
    <t>Vačkový reverzní spínač v krabici pro zap. 0-1-2, IP65, 16A</t>
  </si>
  <si>
    <t>BLOK VYPÍNAČŮ VE SKŘÍNI</t>
  </si>
  <si>
    <t>1. ROZVODNICE PRO ČÁSTEČNÉ ZAPUŠTĚNÍ</t>
  </si>
  <si>
    <t>110</t>
  </si>
  <si>
    <t>Rozvodnice NAomítku,vol.montáž+18mod,IP65,šedá,průhl.dvířka</t>
  </si>
  <si>
    <t>VYPÍNAČE 40A, 80A</t>
  </si>
  <si>
    <t>111</t>
  </si>
  <si>
    <t>MSO-40-3 Vypínač</t>
  </si>
  <si>
    <t>112</t>
  </si>
  <si>
    <t>MSO-80-3 Vypínač</t>
  </si>
  <si>
    <t>2. ROZVODNICE PRO ČÁSTEČNÉ ZAPUŠTĚNÍ</t>
  </si>
  <si>
    <t>113</t>
  </si>
  <si>
    <t>Rozvodnice NAomítku,vol.montáž+8mod,IP65,šedá,průhl.dvířka</t>
  </si>
  <si>
    <t>VYPÍNAČE 32A, 40A, 80A</t>
  </si>
  <si>
    <t>114</t>
  </si>
  <si>
    <t>MSO-32-3 Vypínač</t>
  </si>
  <si>
    <t>115</t>
  </si>
  <si>
    <t>116</t>
  </si>
  <si>
    <t>3. ROZVODNICE PRO ZAPUŠTĚNÍ</t>
  </si>
  <si>
    <t>117</t>
  </si>
  <si>
    <t>Rozvodnice NAomítku,vol.montáž+4mod,IP65,šedá,průhl.dvířka</t>
  </si>
  <si>
    <t>VYPÍNAČE 20A, 40A, 80A</t>
  </si>
  <si>
    <t>118</t>
  </si>
  <si>
    <t>MSO-20-3 Vypínač</t>
  </si>
  <si>
    <t>119</t>
  </si>
  <si>
    <t>120</t>
  </si>
  <si>
    <t>ZÁSUVKA PRŮMYSLOVÁ NÁSTĚNNÁ</t>
  </si>
  <si>
    <t>IP44</t>
  </si>
  <si>
    <t>121</t>
  </si>
  <si>
    <t>416RS6 16A,400V,3p+N+PE</t>
  </si>
  <si>
    <t>DETEKTORY POHYBU OSV.</t>
  </si>
  <si>
    <t>DETEKTORY POHYBU NÁSTĚNNÉ - BASIC</t>
  </si>
  <si>
    <t>122</t>
  </si>
  <si>
    <t>EE820 Detektor pohybu 140°, bílá</t>
  </si>
  <si>
    <t>MONTÁŽ ROZVODNIC</t>
  </si>
  <si>
    <t>123</t>
  </si>
  <si>
    <t>Do  150 kg</t>
  </si>
  <si>
    <t>-</t>
  </si>
  <si>
    <t>ZAPOJENÍ:</t>
  </si>
  <si>
    <t>124</t>
  </si>
  <si>
    <t>Vetilátory 230/ e.motory.., serva</t>
  </si>
  <si>
    <t>125</t>
  </si>
  <si>
    <t>Rozvaděč VZT</t>
  </si>
  <si>
    <t>126</t>
  </si>
  <si>
    <t>Zařízení kuchyně</t>
  </si>
  <si>
    <t>127</t>
  </si>
  <si>
    <t>ovl. ventilace</t>
  </si>
  <si>
    <t>128</t>
  </si>
  <si>
    <t>chlazení</t>
  </si>
  <si>
    <t>SVORKA HROMOSVODNI,UZEMNOVACI</t>
  </si>
  <si>
    <t>129</t>
  </si>
  <si>
    <t>SS spojovaci</t>
  </si>
  <si>
    <t>130</t>
  </si>
  <si>
    <t>SP1 pripojovaci</t>
  </si>
  <si>
    <t>131</t>
  </si>
  <si>
    <t>ZS16 uzem.na potrubi</t>
  </si>
  <si>
    <t>132</t>
  </si>
  <si>
    <t>Pospoj. technol.zařázení</t>
  </si>
  <si>
    <t>133</t>
  </si>
  <si>
    <t>Cu PASKA 20x500x0,5mm</t>
  </si>
  <si>
    <t>134</t>
  </si>
  <si>
    <t>FeZn-D10 (0,62kg/m)</t>
  </si>
  <si>
    <t>KRABICE DOPLN. POSPOJOVÁNÍ S VÍČKEM A SVORKOVNICÍ</t>
  </si>
  <si>
    <t>135</t>
  </si>
  <si>
    <t>B...A10/BP</t>
  </si>
  <si>
    <t>HLAVNÍ OCHRANNÁ PŘÍPOJNICE</t>
  </si>
  <si>
    <t>136</t>
  </si>
  <si>
    <t>KO125E+EPS1</t>
  </si>
  <si>
    <t>OPRAVA JÍMCÍHO VEDENÍ</t>
  </si>
  <si>
    <t>OCELOVÝ DRÁT POZINKOVANÝ</t>
  </si>
  <si>
    <t>137</t>
  </si>
  <si>
    <t>FeZn-D8 (0,4kg/m), pevně</t>
  </si>
  <si>
    <t>PODPĚRA VEDENÍ</t>
  </si>
  <si>
    <t>138</t>
  </si>
  <si>
    <t>PV21c na ploché střechy, plast se štěrkovou výplní o 144mm</t>
  </si>
  <si>
    <t>139</t>
  </si>
  <si>
    <t>Nástavec PV21c nástavec k PV 21c pro vzdálenost 100 mm</t>
  </si>
  <si>
    <t>Víčko PV21c víčko zlepšující pevnost uchycení vodičů na PV 21c</t>
  </si>
  <si>
    <t>SVORKA HROMOSVODNÍ,UZEMŇOVACÍ</t>
  </si>
  <si>
    <t>141</t>
  </si>
  <si>
    <t>SS spojovací</t>
  </si>
  <si>
    <t>JÍMACÍ TYČ</t>
  </si>
  <si>
    <t>142</t>
  </si>
  <si>
    <t>JV2,0 2m</t>
  </si>
  <si>
    <t>143</t>
  </si>
  <si>
    <t>Betonový podstavec</t>
  </si>
  <si>
    <t>144</t>
  </si>
  <si>
    <t>Podložka pod podstavec</t>
  </si>
  <si>
    <t>OCHRANNÁ STŘÍŠKA (ČSN 357616)</t>
  </si>
  <si>
    <t>145</t>
  </si>
  <si>
    <t>OSH D20mm,horní</t>
  </si>
  <si>
    <t>146</t>
  </si>
  <si>
    <t>SJ1 k jímací tyči,D=20</t>
  </si>
  <si>
    <t>SVÍTIDLA: LED</t>
  </si>
  <si>
    <t>svítidla včetně zdrojů</t>
  </si>
  <si>
    <t>"A"  23W IP40</t>
  </si>
  <si>
    <t>147</t>
  </si>
  <si>
    <t>LED svítidlo 23W, 4000K, Ra80, 3700/3400lm, multi-lentikulární optika, pozinkovaný plech RAL 9003, IP40, 595x595x8mm, 3,5kg.</t>
  </si>
  <si>
    <t>"A1"  23W IP40</t>
  </si>
  <si>
    <t>148</t>
  </si>
  <si>
    <t>"A1.p"</t>
  </si>
  <si>
    <t>149</t>
  </si>
  <si>
    <t>Příslušenství­ pro pčisazenou montáž, 600x600x70mm.</t>
  </si>
  <si>
    <t>"A2"  36W IP40</t>
  </si>
  <si>
    <t>150</t>
  </si>
  <si>
    <t>LED svítidlo 36W, 4000K, 3600lm, opálový difusor, bílé provedení, IP40/20, druhá třída izolace, 595x595x35mm, 1,8kg.</t>
  </si>
  <si>
    <t>"A2.p"</t>
  </si>
  <si>
    <t>151</t>
  </si>
  <si>
    <t>Příslušenství­ pro přisazenou montáž, 600x600x70mm.</t>
  </si>
  <si>
    <t>"A3"  36W IP54</t>
  </si>
  <si>
    <t>152</t>
  </si>
  <si>
    <t>LED svítidlo určené pro horní montž 36W, 4000K, 4320lm, opálový difusor, bílý rámeček, IP54, IK03, standard ENEC, 595x595x12,6mm, 3,2kg.</t>
  </si>
  <si>
    <t>"A3.p"</t>
  </si>
  <si>
    <t>153</t>
  </si>
  <si>
    <t>Sada 4 závěsů o délce 1500mm</t>
  </si>
  <si>
    <t>"A3N"  36W IP54</t>
  </si>
  <si>
    <t>154</t>
  </si>
  <si>
    <t>LED svítidlo 36W, 4000K, 4320lm, UGR19, bílé provedení, IP40/20, standard ENEC, druhá třída izolace, 595x595x32mm, 1,9kg.</t>
  </si>
  <si>
    <t>155</t>
  </si>
  <si>
    <t>"A3N.p"</t>
  </si>
  <si>
    <t>156</t>
  </si>
  <si>
    <t>Nouzový modul s dobou záskoku 3h, autotest, standard ENEC, 292x41x81mm, 0,35kg.</t>
  </si>
  <si>
    <t>157</t>
  </si>
  <si>
    <t>"B"  15W IP54</t>
  </si>
  <si>
    <t>158</t>
  </si>
  <si>
    <t>LED svítidlo vestavné 15W, 4000K, Ra90, 2000/1650lm, úhel vyzařování­ 75°, tlakový odlitek z hliníku RAL 9016 a bílým rámečkem, IP54, 140x68mm, 0,5kg.</t>
  </si>
  <si>
    <t>"C"  46W IP65</t>
  </si>
  <si>
    <t>159</t>
  </si>
  <si>
    <t>LED svítidlo přisazené 46W, 4000K, 6400lm, IP65, IK08, standard ENEC, 1500x82x68mm, 1,69kg.</t>
  </si>
  <si>
    <t>"CN"  46W IP65</t>
  </si>
  <si>
    <t>160</t>
  </si>
  <si>
    <t>LED svítidlo přisazené 46W, 4000K, 6400lm, EM1H IP65, IK08, standard ENEC, 1500x82x68mm, 1,69kg.</t>
  </si>
  <si>
    <t>"D"  43W IP44</t>
  </si>
  <si>
    <t>161</t>
  </si>
  <si>
    <t>LED svítidlo přisazené 43W, 4000K, 5000lm, IP44, IK08, standard ENEC, 1499x64,5x145mm, 2,7kg.</t>
  </si>
  <si>
    <t>"DN"  43W IP44</t>
  </si>
  <si>
    <t>162</t>
  </si>
  <si>
    <t>LED svítidlo přisazené 43W, 4000K, 5000lm, EM1H  IP44, IK08, standard ENEC, 1499x64,5x145mm, 2,7kg.</t>
  </si>
  <si>
    <t>"E"  24W IP65</t>
  </si>
  <si>
    <t>163</t>
  </si>
  <si>
    <t>Svítidlo nástěnné LED 24W, 4000K, 1920lm, IK10, IP65, bílé provedení, 300x61mm, 0,94kg.</t>
  </si>
  <si>
    <t>Svítidal nouzová, sv. značky</t>
  </si>
  <si>
    <t>zálohování 1 hod.</t>
  </si>
  <si>
    <t>"N"</t>
  </si>
  <si>
    <t>164</t>
  </si>
  <si>
    <t>LED nouzové svítidlo pro vyznačení směru úniku, 1,5W, dohledová vzdálenost 25m, doba záskoku 1h, &gt;150 cd/m2˛, autotest, IP20, IK05, trvale/netrvale svítící.</t>
  </si>
  <si>
    <t>"N.p"</t>
  </si>
  <si>
    <t>165</t>
  </si>
  <si>
    <t>Montážní příslušenství do SDK.</t>
  </si>
  <si>
    <t>"N1"</t>
  </si>
  <si>
    <t>166</t>
  </si>
  <si>
    <t>LED nouzové svítidlo pro vyznačení směru úniku, 2,0W, dohledová vzdálenost 25m, doba záskoku 3h, 141lm, autotest, IP65, IK08, trvale/netrvale svítící</t>
  </si>
  <si>
    <t>"N2"</t>
  </si>
  <si>
    <t>167</t>
  </si>
  <si>
    <t>LED nouzové antipanické svítidlo typu route, 3W, doba záskoku 1h, 297lm, autotest, IP20, IK03, netrvale svítící</t>
  </si>
  <si>
    <t>"N3"</t>
  </si>
  <si>
    <t>168</t>
  </si>
  <si>
    <t>LED nouzové antipanické svítidlo typu area, 3W, doba záskoku 1h, 338lm, autotest, IP20, IK03, netrvale svítící</t>
  </si>
  <si>
    <t>Recyklační poplatek</t>
  </si>
  <si>
    <t>169</t>
  </si>
  <si>
    <t>svítidlo</t>
  </si>
  <si>
    <t>HODINOVÉ ZÚČTOVACÍ SAZBY</t>
  </si>
  <si>
    <t>170</t>
  </si>
  <si>
    <t>Napojení na stavající zařízení</t>
  </si>
  <si>
    <t>hod</t>
  </si>
  <si>
    <t>171</t>
  </si>
  <si>
    <t>Příprava ke komplexní zkoušce</t>
  </si>
  <si>
    <t>172</t>
  </si>
  <si>
    <t>Zaučení obsluhy</t>
  </si>
  <si>
    <t>173</t>
  </si>
  <si>
    <t>Zabezpečení pracoviště</t>
  </si>
  <si>
    <t>174</t>
  </si>
  <si>
    <t>KOORDINACE POSTUPU PRACÍ</t>
  </si>
  <si>
    <t>175</t>
  </si>
  <si>
    <t>S ostatními profesemi</t>
  </si>
  <si>
    <t>PROVEDENÍ REVIZNÍCH ZKOUŠEK</t>
  </si>
  <si>
    <t>DLE CSN 331500</t>
  </si>
  <si>
    <t>176</t>
  </si>
  <si>
    <t>Revizní technik</t>
  </si>
  <si>
    <t>177</t>
  </si>
  <si>
    <t>Podružný materiál</t>
  </si>
  <si>
    <t>Elektromontáže celkem</t>
  </si>
  <si>
    <t>Hodnota A</t>
  </si>
  <si>
    <t>Hodnota B</t>
  </si>
  <si>
    <t>Základní náklady</t>
  </si>
  <si>
    <t>Dodávka</t>
  </si>
  <si>
    <t>Doprava 3,60%, Přesun 1,00%</t>
  </si>
  <si>
    <t>Montáž - materiál</t>
  </si>
  <si>
    <t>Montáž - práce</t>
  </si>
  <si>
    <t>Mezisoučet 1</t>
  </si>
  <si>
    <t>PPV 6,00% z montáže: materiál + práce</t>
  </si>
  <si>
    <t>Nátěry</t>
  </si>
  <si>
    <t>Zemní práce</t>
  </si>
  <si>
    <t>PPV 1,00% z nátěrů a zemních prací</t>
  </si>
  <si>
    <t>Mezisoučet 2</t>
  </si>
  <si>
    <t>Dodav. dokumentace 0,00% z mezisoučtu 2</t>
  </si>
  <si>
    <t>Rizika a pojištění 0,00% z mezisoučtu 2</t>
  </si>
  <si>
    <t>Opravy v záruce 0,00% z mezisoučtu 1</t>
  </si>
  <si>
    <t>Základní náklady celkem</t>
  </si>
  <si>
    <t>Vedlejší náklady</t>
  </si>
  <si>
    <t>GZS 0,00% z pravé strany mezisoučtu 2</t>
  </si>
  <si>
    <t>Provozní vlivy 0,00% z pravé strany mezisoučtu 2</t>
  </si>
  <si>
    <t>Vedlejší náklady celkem</t>
  </si>
  <si>
    <t>Kompletační činnost</t>
  </si>
  <si>
    <t>Náklady celkem</t>
  </si>
  <si>
    <t>Základ a hodnota DPH 21%</t>
  </si>
  <si>
    <t>Základ a hodnota DPH 15%</t>
  </si>
  <si>
    <t>Náklady celkem s DPH</t>
  </si>
  <si>
    <t>Roční nárůst cen 0,00%</t>
  </si>
  <si>
    <t>Součty odstavců</t>
  </si>
  <si>
    <t xml:space="preserve">  Demontáže</t>
  </si>
  <si>
    <t>Specifikace dodávky RH</t>
  </si>
  <si>
    <t>Specifikace dodávky RH - celkem</t>
  </si>
  <si>
    <t>Specifikace dodávky R3</t>
  </si>
  <si>
    <t>Specifikace dodávky R3 - celkem</t>
  </si>
  <si>
    <t>Dodávky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</si>
</sst>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0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left"/>
    </xf>
    <xf numFmtId="0" fontId="0" fillId="0" borderId="1" xfId="0" applyBorder="1"/>
    <xf numFmtId="49" fontId="2" fillId="3" borderId="1" xfId="0" applyNumberFormat="1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4" fillId="5" borderId="1" xfId="0" applyNumberFormat="1" applyFont="1" applyFill="1" applyBorder="1" applyAlignment="1">
      <alignment horizontal="left"/>
    </xf>
    <xf numFmtId="0" fontId="0" fillId="0" borderId="0" xfId="0" applyProtection="1"/>
    <xf numFmtId="4" fontId="0" fillId="0" borderId="0" xfId="0" applyNumberFormat="1"/>
    <xf numFmtId="4" fontId="1" fillId="2" borderId="1" xfId="0" applyNumberFormat="1" applyFont="1" applyFill="1" applyBorder="1" applyAlignment="1">
      <alignment horizontal="left"/>
    </xf>
    <xf numFmtId="49" fontId="5" fillId="6" borderId="1" xfId="0" applyNumberFormat="1" applyFont="1" applyFill="1" applyBorder="1" applyAlignment="1">
      <alignment horizontal="left"/>
    </xf>
    <xf numFmtId="4" fontId="5" fillId="6" borderId="1" xfId="0" applyNumberFormat="1" applyFont="1" applyFill="1" applyBorder="1" applyAlignment="1">
      <alignment horizontal="right"/>
    </xf>
    <xf numFmtId="49" fontId="6" fillId="7" borderId="1" xfId="0" applyNumberFormat="1" applyFont="1" applyFill="1" applyBorder="1" applyAlignment="1">
      <alignment horizontal="left"/>
    </xf>
    <xf numFmtId="4" fontId="6" fillId="7" borderId="1" xfId="0" applyNumberFormat="1" applyFont="1" applyFill="1" applyBorder="1" applyAlignment="1">
      <alignment horizontal="right"/>
    </xf>
    <xf numFmtId="49" fontId="1" fillId="6" borderId="1" xfId="0" applyNumberFormat="1" applyFont="1" applyFill="1" applyBorder="1" applyAlignment="1">
      <alignment horizontal="left"/>
    </xf>
    <xf numFmtId="4" fontId="1" fillId="6" borderId="1" xfId="0" applyNumberFormat="1" applyFont="1" applyFill="1" applyBorder="1" applyAlignment="1">
      <alignment horizontal="right"/>
    </xf>
    <xf numFmtId="49" fontId="3" fillId="8" borderId="1" xfId="0" applyNumberFormat="1" applyFont="1" applyFill="1" applyBorder="1" applyAlignment="1">
      <alignment horizontal="left"/>
    </xf>
    <xf numFmtId="4" fontId="3" fillId="8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4" fillId="5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/>
    </xf>
    <xf numFmtId="4" fontId="0" fillId="0" borderId="0" xfId="0" applyNumberFormat="1" applyProtection="1"/>
    <xf numFmtId="49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 wrapText="1"/>
    </xf>
    <xf numFmtId="4" fontId="1" fillId="6" borderId="1" xfId="0" applyNumberFormat="1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A4E6-E382-4BB1-9A24-2C688106F3FF}">
  <dimension ref="A1:F36"/>
  <sheetViews>
    <sheetView workbookViewId="0">
      <selection activeCell="E23" sqref="E23"/>
    </sheetView>
  </sheetViews>
  <sheetFormatPr defaultRowHeight="15" x14ac:dyDescent="0.25"/>
  <cols>
    <col min="1" max="1" width="39.28515625" style="1" bestFit="1" customWidth="1"/>
    <col min="2" max="2" width="9.140625" style="8"/>
    <col min="3" max="3" width="9.28515625" style="8" bestFit="1" customWidth="1"/>
    <col min="6" max="6" width="4.5703125" style="7" hidden="1" customWidth="1"/>
  </cols>
  <sheetData>
    <row r="1" spans="1:6" x14ac:dyDescent="0.25">
      <c r="A1" s="2" t="s">
        <v>0</v>
      </c>
      <c r="B1" s="9" t="s">
        <v>513</v>
      </c>
      <c r="C1" s="9" t="s">
        <v>514</v>
      </c>
      <c r="D1" s="3"/>
      <c r="F1" s="22">
        <f>SUM(Rozpočet!F135,Rozpočet!F140:F144,Rozpočet!F146:F148,Rozpočet!F150,Rozpočet!F152,Rozpočet!F156:F160,Rozpočet!F162:F164,Rozpočet!F166:F167,Rozpočet!F169,Rozpočet!F172:F173,Rozpočet!F176,Rozpočet!F179:F180,Rozpočet!F183:F184,Rozpočet!F187:F189,Rozpočet!F191:F198,Rozpočet!F201:F204,Rozpočet!F206:F211,Rozpočet!F213:F216,Rozpočet!F220,Rozpočet!F224:F226,Rozpočet!F235:F238,Rozpočet!F240:F241,Rozpočet!F243:F246,Rozpočet!F248:F249,Rozpočet!F252:F253,Rozpočet!F255:F260,Rozpočet!F262:F267,Rozpočet!F269:F274)</f>
        <v>0</v>
      </c>
    </row>
    <row r="2" spans="1:6" x14ac:dyDescent="0.25">
      <c r="A2" s="5" t="s">
        <v>515</v>
      </c>
      <c r="B2" s="18"/>
      <c r="C2" s="18"/>
      <c r="D2" s="3"/>
      <c r="F2" s="22">
        <f>F1+SUM(Rozpočet!F276:F277)+SUM(Rozpočet!F280:F282,Rozpočet!F284,Rozpočet!F287:F290,Rozpočet!F292:F293,Rozpočet!F295,Rozpočet!F301,Rozpočet!F303:F304,Rozpočet!F306:F307,Rozpočet!F309:F316,Rozpočet!F318:F322,Rozpočet!F324,Rozpočet!F328:F330,Rozpočet!F333,Rozpočet!F336,Rozpočet!F339,Rozpočet!F342,Rozpočet!F345,Rozpočet!F348,Rozpočet!F351,Rozpočet!F354,Rozpočet!F357,Rozpočet!F360,Rozpočet!F363,Rozpočet!F366,Rozpočet!F369,Rozpočet!F372,Rozpočet!F375,Rozpočet!F378,Rozpočet!F381:F383,Rozpočet!F386)</f>
        <v>0</v>
      </c>
    </row>
    <row r="3" spans="1:6" x14ac:dyDescent="0.25">
      <c r="A3" s="14" t="s">
        <v>516</v>
      </c>
      <c r="B3" s="15">
        <f>(Rozpočet!F130)</f>
        <v>0</v>
      </c>
      <c r="C3" s="15"/>
      <c r="D3" s="3"/>
      <c r="F3" s="22">
        <f>SUM(Rozpočet!H135,Rozpočet!H140:H144,Rozpočet!H146:H148,Rozpočet!H150,Rozpočet!H152,Rozpočet!H156:H160,Rozpočet!H162:H164,Rozpočet!H166:H167,Rozpočet!H169,Rozpočet!H172:H173,Rozpočet!H176,Rozpočet!H179:H180,Rozpočet!H183:H184,Rozpočet!H187:H189,Rozpočet!H191:H198,Rozpočet!H201:H204,Rozpočet!H206:H211,Rozpočet!H213:H216,Rozpočet!H220,Rozpočet!H224:H226,Rozpočet!H235:H238,Rozpočet!H240:H241,Rozpočet!H243:H246,Rozpočet!H248:H249,Rozpočet!H252:H253,Rozpočet!H255:H260,Rozpočet!H262:H267,Rozpočet!H269:H274)</f>
        <v>0</v>
      </c>
    </row>
    <row r="4" spans="1:6" x14ac:dyDescent="0.25">
      <c r="A4" s="14" t="s">
        <v>517</v>
      </c>
      <c r="B4" s="15">
        <f>B3 * Parametry!B15 / 100</f>
        <v>0</v>
      </c>
      <c r="C4" s="15">
        <f>B3 * Parametry!B16 / 100</f>
        <v>0</v>
      </c>
      <c r="D4" s="3"/>
      <c r="F4" s="22">
        <f>F3+SUM(Rozpočet!H276:H277)+SUM(Rozpočet!H280:H282,Rozpočet!H284,Rozpočet!H287:H290,Rozpočet!H292:H293,Rozpočet!H295,Rozpočet!H301,Rozpočet!H303:H304,Rozpočet!H306:H307,Rozpočet!H309:H316,Rozpočet!H318:H322,Rozpočet!H324,Rozpočet!H328:H330,Rozpočet!H333,Rozpočet!H336,Rozpočet!H339,Rozpočet!H342,Rozpočet!H345,Rozpočet!H348,Rozpočet!H351,Rozpočet!H354,Rozpočet!H357,Rozpočet!H360,Rozpočet!H363,Rozpočet!H366,Rozpočet!H369,Rozpočet!H372,Rozpočet!H375,Rozpočet!H378,Rozpočet!H381:H383,Rozpočet!H386)</f>
        <v>0</v>
      </c>
    </row>
    <row r="5" spans="1:6" x14ac:dyDescent="0.25">
      <c r="A5" s="14" t="s">
        <v>518</v>
      </c>
      <c r="B5" s="15"/>
      <c r="C5" s="15">
        <f>(Rozpočet!F417) + 0</f>
        <v>0</v>
      </c>
      <c r="D5" s="3"/>
      <c r="F5" s="22">
        <f>SUM(Rozpočet!F140,Rozpočet!F146:F147,Rozpočet!F152,Rozpočet!F156,Rozpočet!F162,Rozpočet!F166,Rozpočet!F169,Rozpočet!F172:F173,Rozpočet!F176,Rozpočet!F179:F180,Rozpočet!F183:F184,Rozpočet!F187,Rozpočet!F191,Rozpočet!F201,Rozpočet!F206,Rozpočet!F213:F214,Rozpočet!F220,Rozpočet!F224:F226,Rozpočet!F235,Rozpočet!F240,Rozpočet!F243,Rozpočet!F248:F249,Rozpočet!F252,Rozpočet!F255:F256,Rozpočet!F258,Rozpočet!F262,Rozpočet!F264,Rozpočet!F269,Rozpočet!F271)+SUM(Rozpočet!F276:F277,Rozpočet!F280:F281,Rozpočet!F284)</f>
        <v>0</v>
      </c>
    </row>
    <row r="6" spans="1:6" x14ac:dyDescent="0.25">
      <c r="A6" s="14" t="s">
        <v>519</v>
      </c>
      <c r="B6" s="15"/>
      <c r="C6" s="15">
        <f>(Rozpočet!H130) + (Rozpočet!H417) + 0</f>
        <v>0</v>
      </c>
      <c r="D6" s="3"/>
      <c r="F6" s="22">
        <f>F5+SUM(Rozpočet!F287:F288,Rozpočet!F295,Rozpočet!F303,Rozpočet!F306,Rozpočet!F309:F310,Rozpočet!F312,Rozpočet!F316,Rozpočet!F318,Rozpočet!F322,Rozpočet!F324,Rozpočet!F328:F330,Rozpočet!F333,Rozpočet!F336,Rozpočet!F339,Rozpočet!F342,Rozpočet!F345,Rozpočet!F348,Rozpočet!F351,Rozpočet!F354,Rozpočet!F357,Rozpočet!F360,Rozpočet!F363,Rozpočet!F366,Rozpočet!F369,Rozpočet!F372,Rozpočet!F375,Rozpočet!F378)+SUM(Rozpočet!F381:F383,Rozpočet!F386,Rozpočet!F389,Rozpočet!F392,Rozpočet!F395,Rozpočet!F398,Rozpočet!F402)</f>
        <v>0</v>
      </c>
    </row>
    <row r="7" spans="1:6" x14ac:dyDescent="0.25">
      <c r="A7" s="6" t="s">
        <v>520</v>
      </c>
      <c r="B7" s="19">
        <f>B3 + B4</f>
        <v>0</v>
      </c>
      <c r="C7" s="19">
        <f>C3 + C4 + C5 + C6</f>
        <v>0</v>
      </c>
      <c r="D7" s="3"/>
      <c r="F7" s="22">
        <f>SUM(Rozpočet!H140,Rozpočet!H146:H147,Rozpočet!H152,Rozpočet!H156,Rozpočet!H162,Rozpočet!H166,Rozpočet!H169,Rozpočet!H172:H173,Rozpočet!H176,Rozpočet!H179:H180,Rozpočet!H183:H184,Rozpočet!H187,Rozpočet!H191,Rozpočet!H201,Rozpočet!H206,Rozpočet!H213:H214,Rozpočet!H220,Rozpočet!H224:H226,Rozpočet!H235,Rozpočet!H240,Rozpočet!H243,Rozpočet!H248:H249,Rozpočet!H252,Rozpočet!H255:H256,Rozpočet!H258,Rozpočet!H262,Rozpočet!H264,Rozpočet!H269,Rozpočet!H271)+SUM(Rozpočet!H276:H277,Rozpočet!H280:H281,Rozpočet!H284)</f>
        <v>0</v>
      </c>
    </row>
    <row r="8" spans="1:6" x14ac:dyDescent="0.25">
      <c r="A8" s="14" t="s">
        <v>521</v>
      </c>
      <c r="B8" s="15"/>
      <c r="C8" s="15">
        <f>(C5 + C6) * Parametry!B17 / 100</f>
        <v>0</v>
      </c>
      <c r="D8" s="3"/>
      <c r="F8" s="22">
        <f>F7+SUM(Rozpočet!H287:H288,Rozpočet!H295,Rozpočet!H303,Rozpočet!H306,Rozpočet!H309:H310,Rozpočet!H312,Rozpočet!H316,Rozpočet!H318,Rozpočet!H322,Rozpočet!H324,Rozpočet!H328:H330,Rozpočet!H333,Rozpočet!H336,Rozpočet!H339,Rozpočet!H342,Rozpočet!H345,Rozpočet!H348,Rozpočet!H351,Rozpočet!H354,Rozpočet!H357,Rozpočet!H360,Rozpočet!H363,Rozpočet!H366,Rozpočet!H369,Rozpočet!H372,Rozpočet!H375,Rozpočet!H378)+SUM(Rozpočet!H381:H383,Rozpočet!H386,Rozpočet!H389,Rozpočet!H392,Rozpočet!H395,Rozpočet!H398,Rozpočet!H402)</f>
        <v>0</v>
      </c>
    </row>
    <row r="9" spans="1:6" x14ac:dyDescent="0.25">
      <c r="A9" s="14" t="s">
        <v>522</v>
      </c>
      <c r="B9" s="15"/>
      <c r="C9" s="15">
        <f>0 + 0</f>
        <v>0</v>
      </c>
      <c r="D9" s="3"/>
    </row>
    <row r="10" spans="1:6" x14ac:dyDescent="0.25">
      <c r="A10" s="14" t="s">
        <v>523</v>
      </c>
      <c r="B10" s="15"/>
      <c r="C10" s="15">
        <f>0 + 0</f>
        <v>0</v>
      </c>
      <c r="D10" s="3"/>
    </row>
    <row r="11" spans="1:6" x14ac:dyDescent="0.25">
      <c r="A11" s="14" t="s">
        <v>524</v>
      </c>
      <c r="B11" s="15"/>
      <c r="C11" s="15">
        <f>(C9 + C10) * Parametry!B18 / 100</f>
        <v>0</v>
      </c>
      <c r="D11" s="3"/>
    </row>
    <row r="12" spans="1:6" x14ac:dyDescent="0.25">
      <c r="A12" s="6" t="s">
        <v>525</v>
      </c>
      <c r="B12" s="19">
        <f>B7</f>
        <v>0</v>
      </c>
      <c r="C12" s="19">
        <f>C7 + C8 + C9 + C10 + C11</f>
        <v>0</v>
      </c>
      <c r="D12" s="3"/>
    </row>
    <row r="13" spans="1:6" x14ac:dyDescent="0.25">
      <c r="A13" s="14" t="s">
        <v>526</v>
      </c>
      <c r="B13" s="15"/>
      <c r="C13" s="15">
        <f>(B12 + C12) * Parametry!B19 / 100</f>
        <v>0</v>
      </c>
      <c r="D13" s="3"/>
    </row>
    <row r="14" spans="1:6" x14ac:dyDescent="0.25">
      <c r="A14" s="14" t="s">
        <v>527</v>
      </c>
      <c r="B14" s="15"/>
      <c r="C14" s="15">
        <f>(B12 + C12) * Parametry!B20 / 100</f>
        <v>0</v>
      </c>
      <c r="D14" s="3"/>
    </row>
    <row r="15" spans="1:6" x14ac:dyDescent="0.25">
      <c r="A15" s="14" t="s">
        <v>528</v>
      </c>
      <c r="B15" s="15"/>
      <c r="C15" s="15">
        <f>(B7 + C7) * Parametry!B21 / 100</f>
        <v>0</v>
      </c>
      <c r="D15" s="3"/>
    </row>
    <row r="16" spans="1:6" x14ac:dyDescent="0.25">
      <c r="A16" s="5" t="s">
        <v>529</v>
      </c>
      <c r="B16" s="18"/>
      <c r="C16" s="18">
        <f>B12 + C12 + C13 + C14 + C15</f>
        <v>0</v>
      </c>
      <c r="D16" s="3"/>
    </row>
    <row r="17" spans="1:4" x14ac:dyDescent="0.25">
      <c r="A17" s="14" t="s">
        <v>13</v>
      </c>
      <c r="B17" s="15"/>
      <c r="C17" s="15"/>
      <c r="D17" s="3"/>
    </row>
    <row r="18" spans="1:4" x14ac:dyDescent="0.25">
      <c r="A18" s="5" t="s">
        <v>530</v>
      </c>
      <c r="B18" s="18"/>
      <c r="C18" s="18"/>
      <c r="D18" s="3"/>
    </row>
    <row r="19" spans="1:4" x14ac:dyDescent="0.25">
      <c r="A19" s="14" t="s">
        <v>531</v>
      </c>
      <c r="B19" s="15"/>
      <c r="C19" s="15">
        <f>C12 * Parametry!B22 / 100</f>
        <v>0</v>
      </c>
      <c r="D19" s="3"/>
    </row>
    <row r="20" spans="1:4" x14ac:dyDescent="0.25">
      <c r="A20" s="14" t="s">
        <v>532</v>
      </c>
      <c r="B20" s="15"/>
      <c r="C20" s="15">
        <f>C12 * Parametry!B23 / 100</f>
        <v>0</v>
      </c>
      <c r="D20" s="3"/>
    </row>
    <row r="21" spans="1:4" x14ac:dyDescent="0.25">
      <c r="A21" s="5" t="s">
        <v>533</v>
      </c>
      <c r="B21" s="18"/>
      <c r="C21" s="18">
        <f>C19 + C20</f>
        <v>0</v>
      </c>
      <c r="D21" s="3"/>
    </row>
    <row r="22" spans="1:4" x14ac:dyDescent="0.25">
      <c r="A22" s="14" t="s">
        <v>534</v>
      </c>
      <c r="B22" s="15"/>
      <c r="C22" s="15">
        <v>0</v>
      </c>
      <c r="D22" s="3"/>
    </row>
    <row r="23" spans="1:4" x14ac:dyDescent="0.25">
      <c r="A23" s="14" t="s">
        <v>13</v>
      </c>
      <c r="B23" s="15"/>
      <c r="C23" s="15"/>
      <c r="D23" s="3"/>
    </row>
    <row r="24" spans="1:4" x14ac:dyDescent="0.25">
      <c r="A24" s="4" t="s">
        <v>535</v>
      </c>
      <c r="B24" s="20"/>
      <c r="C24" s="20">
        <f>C16 + C21 + C22</f>
        <v>0</v>
      </c>
      <c r="D24" s="3"/>
    </row>
    <row r="25" spans="1:4" x14ac:dyDescent="0.25">
      <c r="A25" s="14" t="s">
        <v>536</v>
      </c>
      <c r="B25" s="15">
        <f>(SUM(Rozpočet!F126:F128)+F2+SUM(Rozpočet!F389:F390,Rozpočet!F392:F393,Rozpočet!F395,Rozpočet!F398,Rozpočet!F402,Rozpočet!F409,Rozpočet!F412:F413,Rozpočet!F416)) + (SUM(Rozpočet!H126:H128)+F4+SUM(Rozpočet!H389:H390,Rozpočet!H392:H393,Rozpočet!H395,Rozpočet!H398,Rozpočet!H402,Rozpočet!H409,Rozpočet!H412:H413)) + B4 + C4 + C8 + C11 + C13 + C14 + C15 + C21 + C22</f>
        <v>0</v>
      </c>
      <c r="C25" s="15">
        <f>B25 * Parametry!B30 / 100</f>
        <v>0</v>
      </c>
      <c r="D25" s="3"/>
    </row>
    <row r="26" spans="1:4" x14ac:dyDescent="0.25">
      <c r="A26" s="14" t="s">
        <v>537</v>
      </c>
      <c r="B26" s="15">
        <f>(F6+SUM(Rozpočet!F409,Rozpočet!F412:F413)) + (F8+SUM(Rozpočet!H409,Rozpočet!H412:H413))</f>
        <v>0</v>
      </c>
      <c r="C26" s="15">
        <f>B26 * Parametry!B31 / 100</f>
        <v>0</v>
      </c>
      <c r="D26" s="3"/>
    </row>
    <row r="27" spans="1:4" x14ac:dyDescent="0.25">
      <c r="A27" s="4" t="s">
        <v>538</v>
      </c>
      <c r="B27" s="20"/>
      <c r="C27" s="20">
        <f>C24 + C25 + C26</f>
        <v>0</v>
      </c>
      <c r="D27" s="3"/>
    </row>
    <row r="28" spans="1:4" x14ac:dyDescent="0.25">
      <c r="A28" s="14" t="s">
        <v>13</v>
      </c>
      <c r="B28" s="15"/>
      <c r="C28" s="15"/>
      <c r="D28" s="3"/>
    </row>
    <row r="29" spans="1:4" x14ac:dyDescent="0.25">
      <c r="A29" s="14" t="s">
        <v>539</v>
      </c>
      <c r="B29" s="15"/>
      <c r="C29" s="15">
        <f>C24 * Parametry!B28 / 100</f>
        <v>0</v>
      </c>
      <c r="D29" s="3"/>
    </row>
    <row r="30" spans="1:4" x14ac:dyDescent="0.25">
      <c r="A30" s="14" t="s">
        <v>539</v>
      </c>
      <c r="B30" s="15"/>
      <c r="C30" s="15">
        <f>C24 * Parametry!B29 / 100</f>
        <v>0</v>
      </c>
      <c r="D30" s="3"/>
    </row>
    <row r="31" spans="1:4" x14ac:dyDescent="0.25">
      <c r="A31" s="5" t="s">
        <v>540</v>
      </c>
      <c r="B31" s="21" t="s">
        <v>52</v>
      </c>
      <c r="C31" s="21" t="s">
        <v>54</v>
      </c>
      <c r="D31" s="3"/>
    </row>
    <row r="32" spans="1:4" x14ac:dyDescent="0.25">
      <c r="A32" s="14" t="s">
        <v>542</v>
      </c>
      <c r="B32" s="15">
        <f>(Rozpočet!F81)</f>
        <v>0</v>
      </c>
      <c r="C32" s="15">
        <f>(Rozpočet!H81)</f>
        <v>0</v>
      </c>
      <c r="D32" s="3"/>
    </row>
    <row r="33" spans="1:4" x14ac:dyDescent="0.25">
      <c r="A33" s="14" t="s">
        <v>544</v>
      </c>
      <c r="B33" s="15">
        <f>(Rozpočet!F121)</f>
        <v>0</v>
      </c>
      <c r="C33" s="15">
        <f>(Rozpočet!H121)</f>
        <v>0</v>
      </c>
      <c r="D33" s="3"/>
    </row>
    <row r="34" spans="1:4" x14ac:dyDescent="0.25">
      <c r="A34" s="14" t="s">
        <v>170</v>
      </c>
      <c r="B34" s="15">
        <f>(Rozpočet!F130)</f>
        <v>0</v>
      </c>
      <c r="C34" s="15">
        <f>(Rozpočet!H130)</f>
        <v>0</v>
      </c>
      <c r="D34" s="3"/>
    </row>
    <row r="35" spans="1:4" x14ac:dyDescent="0.25">
      <c r="A35" s="14" t="s">
        <v>175</v>
      </c>
      <c r="B35" s="15">
        <f>(Rozpočet!F417)</f>
        <v>0</v>
      </c>
      <c r="C35" s="15">
        <f>(Rozpočet!H417)</f>
        <v>0</v>
      </c>
      <c r="D35" s="3"/>
    </row>
    <row r="36" spans="1:4" x14ac:dyDescent="0.25">
      <c r="A36" s="14" t="s">
        <v>541</v>
      </c>
      <c r="B36" s="15">
        <f>(Rozpočet!F137)</f>
        <v>0</v>
      </c>
      <c r="C36" s="15">
        <f>(Rozpočet!H137)</f>
        <v>0</v>
      </c>
      <c r="D36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BA36-1EAF-496F-80D8-BC4D5A5093CB}">
  <dimension ref="A1:M419"/>
  <sheetViews>
    <sheetView tabSelected="1" topLeftCell="A244" workbookViewId="0">
      <selection activeCell="H259" sqref="H259"/>
    </sheetView>
  </sheetViews>
  <sheetFormatPr defaultRowHeight="15" x14ac:dyDescent="0.25"/>
  <cols>
    <col min="1" max="1" width="6.140625" style="1" bestFit="1" customWidth="1"/>
    <col min="2" max="2" width="132.140625" style="1" bestFit="1" customWidth="1"/>
    <col min="3" max="3" width="4" style="1" bestFit="1" customWidth="1"/>
    <col min="4" max="4" width="7.85546875" style="8" bestFit="1" customWidth="1"/>
    <col min="5" max="5" width="7.140625" style="8" bestFit="1" customWidth="1"/>
    <col min="6" max="6" width="13.42578125" style="8" bestFit="1" customWidth="1"/>
    <col min="7" max="7" width="6.42578125" style="8" bestFit="1" customWidth="1"/>
    <col min="8" max="8" width="12.5703125" style="8" bestFit="1" customWidth="1"/>
    <col min="9" max="9" width="5.28515625" style="8" bestFit="1" customWidth="1"/>
    <col min="10" max="10" width="11.42578125" style="8" bestFit="1" customWidth="1"/>
    <col min="13" max="13" width="2" style="7" hidden="1" customWidth="1"/>
  </cols>
  <sheetData>
    <row r="1" spans="1:13" x14ac:dyDescent="0.25">
      <c r="A1" s="2" t="s">
        <v>49</v>
      </c>
      <c r="B1" s="2" t="s">
        <v>0</v>
      </c>
      <c r="C1" s="2" t="s">
        <v>50</v>
      </c>
      <c r="D1" s="9" t="s">
        <v>51</v>
      </c>
      <c r="E1" s="9" t="s">
        <v>52</v>
      </c>
      <c r="F1" s="9" t="s">
        <v>53</v>
      </c>
      <c r="G1" s="9" t="s">
        <v>54</v>
      </c>
      <c r="H1" s="9" t="s">
        <v>55</v>
      </c>
      <c r="I1" s="9" t="s">
        <v>56</v>
      </c>
      <c r="J1" s="9" t="s">
        <v>57</v>
      </c>
      <c r="K1" s="3"/>
      <c r="L1" s="3"/>
      <c r="M1" s="7">
        <f>Parametry!B32/100*F141+Parametry!B32/100*F142+Parametry!B32/100*F143+Parametry!B32/100*F144+Parametry!B32/100*F157+Parametry!B32/100*F158+Parametry!B32/100*F163+Parametry!B32/100*F164+Parametry!B32/100*F192+Parametry!B32/100*F193+Parametry!B32/100*F194+Parametry!B32/100*F195+Parametry!B32/100*F196+Parametry!B32/100*F197+Parametry!B32/100*F198+Parametry!B32/100*F202+Parametry!B32/100*F203+Parametry!B32/100*F204+Parametry!B32/100*F215+Parametry!B32/100*F216+Parametry!B32/100*F236+Parametry!B32/100*F237</f>
        <v>0</v>
      </c>
    </row>
    <row r="2" spans="1:13" x14ac:dyDescent="0.25">
      <c r="A2" s="4" t="s">
        <v>13</v>
      </c>
      <c r="B2" s="4" t="s">
        <v>542</v>
      </c>
      <c r="C2" s="4" t="s">
        <v>13</v>
      </c>
      <c r="D2" s="20"/>
      <c r="E2" s="20"/>
      <c r="F2" s="20"/>
      <c r="G2" s="20"/>
      <c r="H2" s="20"/>
      <c r="I2" s="20"/>
      <c r="J2" s="20"/>
      <c r="K2" s="3"/>
      <c r="L2" s="3"/>
    </row>
    <row r="3" spans="1:13" x14ac:dyDescent="0.25">
      <c r="A3" s="12" t="s">
        <v>13</v>
      </c>
      <c r="B3" s="12" t="s">
        <v>59</v>
      </c>
      <c r="C3" s="12" t="s">
        <v>13</v>
      </c>
      <c r="D3" s="13"/>
      <c r="E3" s="13"/>
      <c r="F3" s="13"/>
      <c r="G3" s="13"/>
      <c r="H3" s="13"/>
      <c r="I3" s="13"/>
      <c r="J3" s="13"/>
      <c r="K3" s="3"/>
      <c r="L3" s="3"/>
    </row>
    <row r="4" spans="1:13" x14ac:dyDescent="0.25">
      <c r="A4" s="12" t="s">
        <v>13</v>
      </c>
      <c r="B4" s="12" t="s">
        <v>60</v>
      </c>
      <c r="C4" s="12" t="s">
        <v>13</v>
      </c>
      <c r="D4" s="13"/>
      <c r="E4" s="13"/>
      <c r="F4" s="13"/>
      <c r="G4" s="13"/>
      <c r="H4" s="13"/>
      <c r="I4" s="13"/>
      <c r="J4" s="13"/>
      <c r="K4" s="3"/>
      <c r="L4" s="3"/>
    </row>
    <row r="5" spans="1:13" x14ac:dyDescent="0.25">
      <c r="A5" s="12" t="s">
        <v>13</v>
      </c>
      <c r="B5" s="12" t="s">
        <v>61</v>
      </c>
      <c r="C5" s="12" t="s">
        <v>13</v>
      </c>
      <c r="D5" s="13"/>
      <c r="E5" s="13"/>
      <c r="F5" s="13"/>
      <c r="G5" s="13"/>
      <c r="H5" s="13"/>
      <c r="I5" s="13"/>
      <c r="J5" s="13"/>
      <c r="K5" s="3"/>
      <c r="L5" s="3"/>
    </row>
    <row r="6" spans="1:13" x14ac:dyDescent="0.25">
      <c r="A6" s="12" t="s">
        <v>13</v>
      </c>
      <c r="B6" s="12" t="s">
        <v>62</v>
      </c>
      <c r="C6" s="12" t="s">
        <v>13</v>
      </c>
      <c r="D6" s="13"/>
      <c r="E6" s="13"/>
      <c r="F6" s="13"/>
      <c r="G6" s="13"/>
      <c r="H6" s="13"/>
      <c r="I6" s="13"/>
      <c r="J6" s="13"/>
      <c r="K6" s="3"/>
      <c r="L6" s="3"/>
    </row>
    <row r="7" spans="1:13" x14ac:dyDescent="0.25">
      <c r="A7" s="14" t="s">
        <v>63</v>
      </c>
      <c r="B7" s="14" t="s">
        <v>64</v>
      </c>
      <c r="C7" s="14" t="s">
        <v>65</v>
      </c>
      <c r="D7" s="15">
        <v>1</v>
      </c>
      <c r="E7" s="15"/>
      <c r="F7" s="15">
        <f>D7*E7</f>
        <v>0</v>
      </c>
      <c r="G7" s="15"/>
      <c r="H7" s="15">
        <f>D7*G7</f>
        <v>0</v>
      </c>
      <c r="I7" s="15">
        <f>E7+G7</f>
        <v>0</v>
      </c>
      <c r="J7" s="15">
        <f>F7+H7</f>
        <v>0</v>
      </c>
      <c r="K7" s="3"/>
      <c r="L7" s="3"/>
    </row>
    <row r="8" spans="1:13" x14ac:dyDescent="0.25">
      <c r="A8" s="14" t="s">
        <v>13</v>
      </c>
      <c r="B8" s="14" t="s">
        <v>13</v>
      </c>
      <c r="C8" s="14" t="s">
        <v>13</v>
      </c>
      <c r="D8" s="15"/>
      <c r="E8" s="15"/>
      <c r="F8" s="15"/>
      <c r="G8" s="15"/>
      <c r="H8" s="15"/>
      <c r="I8" s="15">
        <f>E8+G8</f>
        <v>0</v>
      </c>
      <c r="J8" s="15">
        <f>F8+H8</f>
        <v>0</v>
      </c>
      <c r="K8" s="3"/>
      <c r="L8" s="3"/>
    </row>
    <row r="9" spans="1:13" x14ac:dyDescent="0.25">
      <c r="A9" s="12" t="s">
        <v>13</v>
      </c>
      <c r="B9" s="12" t="s">
        <v>66</v>
      </c>
      <c r="C9" s="12" t="s">
        <v>13</v>
      </c>
      <c r="D9" s="13"/>
      <c r="E9" s="13"/>
      <c r="F9" s="13"/>
      <c r="G9" s="13"/>
      <c r="H9" s="13"/>
      <c r="I9" s="13"/>
      <c r="J9" s="13"/>
      <c r="K9" s="3"/>
      <c r="L9" s="3"/>
    </row>
    <row r="10" spans="1:13" x14ac:dyDescent="0.25">
      <c r="A10" s="12" t="s">
        <v>13</v>
      </c>
      <c r="B10" s="12" t="s">
        <v>67</v>
      </c>
      <c r="C10" s="12" t="s">
        <v>13</v>
      </c>
      <c r="D10" s="13"/>
      <c r="E10" s="13"/>
      <c r="F10" s="13"/>
      <c r="G10" s="13"/>
      <c r="H10" s="13"/>
      <c r="I10" s="13"/>
      <c r="J10" s="13"/>
      <c r="K10" s="3"/>
      <c r="L10" s="3"/>
    </row>
    <row r="11" spans="1:13" x14ac:dyDescent="0.25">
      <c r="A11" s="12" t="s">
        <v>13</v>
      </c>
      <c r="B11" s="12" t="s">
        <v>68</v>
      </c>
      <c r="C11" s="12" t="s">
        <v>13</v>
      </c>
      <c r="D11" s="13"/>
      <c r="E11" s="13"/>
      <c r="F11" s="13"/>
      <c r="G11" s="13"/>
      <c r="H11" s="13"/>
      <c r="I11" s="13"/>
      <c r="J11" s="13"/>
      <c r="K11" s="3"/>
      <c r="L11" s="3"/>
    </row>
    <row r="12" spans="1:13" x14ac:dyDescent="0.25">
      <c r="A12" s="14" t="s">
        <v>69</v>
      </c>
      <c r="B12" s="14" t="s">
        <v>70</v>
      </c>
      <c r="C12" s="14" t="s">
        <v>65</v>
      </c>
      <c r="D12" s="15">
        <v>1</v>
      </c>
      <c r="E12" s="15"/>
      <c r="F12" s="15">
        <f>D12*E12</f>
        <v>0</v>
      </c>
      <c r="G12" s="15"/>
      <c r="H12" s="15">
        <f>D12*G12</f>
        <v>0</v>
      </c>
      <c r="I12" s="15">
        <f>E12+G12</f>
        <v>0</v>
      </c>
      <c r="J12" s="15">
        <f>F12+H12</f>
        <v>0</v>
      </c>
      <c r="K12" s="3"/>
      <c r="L12" s="3"/>
    </row>
    <row r="13" spans="1:13" x14ac:dyDescent="0.25">
      <c r="A13" s="12" t="s">
        <v>13</v>
      </c>
      <c r="B13" s="12" t="s">
        <v>71</v>
      </c>
      <c r="C13" s="12" t="s">
        <v>13</v>
      </c>
      <c r="D13" s="13"/>
      <c r="E13" s="13"/>
      <c r="F13" s="13"/>
      <c r="G13" s="13"/>
      <c r="H13" s="13"/>
      <c r="I13" s="13"/>
      <c r="J13" s="13"/>
      <c r="K13" s="3"/>
      <c r="L13" s="3"/>
    </row>
    <row r="14" spans="1:13" x14ac:dyDescent="0.25">
      <c r="A14" s="14" t="s">
        <v>72</v>
      </c>
      <c r="B14" s="14" t="s">
        <v>73</v>
      </c>
      <c r="C14" s="14" t="s">
        <v>65</v>
      </c>
      <c r="D14" s="15">
        <v>1</v>
      </c>
      <c r="E14" s="15"/>
      <c r="F14" s="15">
        <f>D14*E14</f>
        <v>0</v>
      </c>
      <c r="G14" s="15"/>
      <c r="H14" s="15">
        <f>D14*G14</f>
        <v>0</v>
      </c>
      <c r="I14" s="15">
        <f>E14+G14</f>
        <v>0</v>
      </c>
      <c r="J14" s="15">
        <f>F14+H14</f>
        <v>0</v>
      </c>
      <c r="K14" s="3"/>
      <c r="L14" s="3"/>
    </row>
    <row r="15" spans="1:13" x14ac:dyDescent="0.25">
      <c r="A15" s="12" t="s">
        <v>13</v>
      </c>
      <c r="B15" s="12" t="s">
        <v>74</v>
      </c>
      <c r="C15" s="12" t="s">
        <v>13</v>
      </c>
      <c r="D15" s="13"/>
      <c r="E15" s="13"/>
      <c r="F15" s="13"/>
      <c r="G15" s="13"/>
      <c r="H15" s="13"/>
      <c r="I15" s="13"/>
      <c r="J15" s="13"/>
      <c r="K15" s="3"/>
      <c r="L15" s="3"/>
    </row>
    <row r="16" spans="1:13" x14ac:dyDescent="0.25">
      <c r="A16" s="12" t="s">
        <v>13</v>
      </c>
      <c r="B16" s="12" t="s">
        <v>75</v>
      </c>
      <c r="C16" s="12" t="s">
        <v>13</v>
      </c>
      <c r="D16" s="13"/>
      <c r="E16" s="13"/>
      <c r="F16" s="13"/>
      <c r="G16" s="13"/>
      <c r="H16" s="13"/>
      <c r="I16" s="13"/>
      <c r="J16" s="13"/>
      <c r="K16" s="3"/>
      <c r="L16" s="3"/>
    </row>
    <row r="17" spans="1:12" x14ac:dyDescent="0.25">
      <c r="A17" s="14" t="s">
        <v>76</v>
      </c>
      <c r="B17" s="14" t="s">
        <v>77</v>
      </c>
      <c r="C17" s="14" t="s">
        <v>65</v>
      </c>
      <c r="D17" s="15">
        <v>1</v>
      </c>
      <c r="E17" s="15"/>
      <c r="F17" s="15">
        <f>D17*E17</f>
        <v>0</v>
      </c>
      <c r="G17" s="15"/>
      <c r="H17" s="15">
        <f>D17*G17</f>
        <v>0</v>
      </c>
      <c r="I17" s="15">
        <f>E17+G17</f>
        <v>0</v>
      </c>
      <c r="J17" s="15">
        <f>F17+H17</f>
        <v>0</v>
      </c>
      <c r="K17" s="3"/>
      <c r="L17" s="3"/>
    </row>
    <row r="18" spans="1:12" x14ac:dyDescent="0.25">
      <c r="A18" s="14" t="s">
        <v>13</v>
      </c>
      <c r="B18" s="14" t="s">
        <v>13</v>
      </c>
      <c r="C18" s="14" t="s">
        <v>13</v>
      </c>
      <c r="D18" s="15"/>
      <c r="E18" s="15"/>
      <c r="F18" s="15"/>
      <c r="G18" s="15"/>
      <c r="H18" s="15"/>
      <c r="I18" s="15">
        <f>E18+G18</f>
        <v>0</v>
      </c>
      <c r="J18" s="15">
        <f>F18+H18</f>
        <v>0</v>
      </c>
      <c r="K18" s="3"/>
      <c r="L18" s="3"/>
    </row>
    <row r="19" spans="1:12" x14ac:dyDescent="0.25">
      <c r="A19" s="12" t="s">
        <v>13</v>
      </c>
      <c r="B19" s="12" t="s">
        <v>78</v>
      </c>
      <c r="C19" s="12" t="s">
        <v>13</v>
      </c>
      <c r="D19" s="13"/>
      <c r="E19" s="13"/>
      <c r="F19" s="13"/>
      <c r="G19" s="13"/>
      <c r="H19" s="13"/>
      <c r="I19" s="13"/>
      <c r="J19" s="13"/>
      <c r="K19" s="3"/>
      <c r="L19" s="3"/>
    </row>
    <row r="20" spans="1:12" x14ac:dyDescent="0.25">
      <c r="A20" s="12" t="s">
        <v>13</v>
      </c>
      <c r="B20" s="12" t="s">
        <v>79</v>
      </c>
      <c r="C20" s="12" t="s">
        <v>13</v>
      </c>
      <c r="D20" s="13"/>
      <c r="E20" s="13"/>
      <c r="F20" s="13"/>
      <c r="G20" s="13"/>
      <c r="H20" s="13"/>
      <c r="I20" s="13"/>
      <c r="J20" s="13"/>
      <c r="K20" s="3"/>
      <c r="L20" s="3"/>
    </row>
    <row r="21" spans="1:12" x14ac:dyDescent="0.25">
      <c r="A21" s="14" t="s">
        <v>80</v>
      </c>
      <c r="B21" s="14" t="s">
        <v>81</v>
      </c>
      <c r="C21" s="14" t="s">
        <v>65</v>
      </c>
      <c r="D21" s="15">
        <v>3</v>
      </c>
      <c r="E21" s="15"/>
      <c r="F21" s="15">
        <f>D21*E21</f>
        <v>0</v>
      </c>
      <c r="G21" s="15"/>
      <c r="H21" s="15">
        <f>D21*G21</f>
        <v>0</v>
      </c>
      <c r="I21" s="15">
        <f>E21+G21</f>
        <v>0</v>
      </c>
      <c r="J21" s="15">
        <f>F21+H21</f>
        <v>0</v>
      </c>
      <c r="K21" s="3"/>
      <c r="L21" s="3"/>
    </row>
    <row r="22" spans="1:12" x14ac:dyDescent="0.25">
      <c r="A22" s="14" t="s">
        <v>13</v>
      </c>
      <c r="B22" s="14" t="s">
        <v>13</v>
      </c>
      <c r="C22" s="14" t="s">
        <v>13</v>
      </c>
      <c r="D22" s="15"/>
      <c r="E22" s="15"/>
      <c r="F22" s="15"/>
      <c r="G22" s="15"/>
      <c r="H22" s="15"/>
      <c r="I22" s="15">
        <f>E22+G22</f>
        <v>0</v>
      </c>
      <c r="J22" s="15">
        <f>F22+H22</f>
        <v>0</v>
      </c>
      <c r="K22" s="3"/>
      <c r="L22" s="3"/>
    </row>
    <row r="23" spans="1:12" x14ac:dyDescent="0.25">
      <c r="A23" s="12" t="s">
        <v>13</v>
      </c>
      <c r="B23" s="12" t="s">
        <v>82</v>
      </c>
      <c r="C23" s="12" t="s">
        <v>13</v>
      </c>
      <c r="D23" s="13"/>
      <c r="E23" s="13"/>
      <c r="F23" s="13"/>
      <c r="G23" s="13"/>
      <c r="H23" s="13"/>
      <c r="I23" s="13"/>
      <c r="J23" s="13"/>
      <c r="K23" s="3"/>
      <c r="L23" s="3"/>
    </row>
    <row r="24" spans="1:12" x14ac:dyDescent="0.25">
      <c r="A24" s="14" t="s">
        <v>83</v>
      </c>
      <c r="B24" s="14" t="s">
        <v>84</v>
      </c>
      <c r="C24" s="14" t="s">
        <v>65</v>
      </c>
      <c r="D24" s="15">
        <v>1</v>
      </c>
      <c r="E24" s="15"/>
      <c r="F24" s="15">
        <f>D24*E24</f>
        <v>0</v>
      </c>
      <c r="G24" s="15"/>
      <c r="H24" s="15">
        <f>D24*G24</f>
        <v>0</v>
      </c>
      <c r="I24" s="15">
        <f t="shared" ref="I24:J26" si="0">E24+G24</f>
        <v>0</v>
      </c>
      <c r="J24" s="15">
        <f t="shared" si="0"/>
        <v>0</v>
      </c>
      <c r="K24" s="3"/>
      <c r="L24" s="3"/>
    </row>
    <row r="25" spans="1:12" x14ac:dyDescent="0.25">
      <c r="A25" s="14" t="s">
        <v>13</v>
      </c>
      <c r="B25" s="14" t="s">
        <v>13</v>
      </c>
      <c r="C25" s="14" t="s">
        <v>13</v>
      </c>
      <c r="D25" s="15"/>
      <c r="E25" s="15"/>
      <c r="F25" s="15"/>
      <c r="G25" s="15"/>
      <c r="H25" s="15"/>
      <c r="I25" s="15">
        <f t="shared" si="0"/>
        <v>0</v>
      </c>
      <c r="J25" s="15">
        <f t="shared" si="0"/>
        <v>0</v>
      </c>
      <c r="K25" s="3"/>
      <c r="L25" s="3"/>
    </row>
    <row r="26" spans="1:12" x14ac:dyDescent="0.25">
      <c r="A26" s="14" t="s">
        <v>13</v>
      </c>
      <c r="B26" s="14" t="s">
        <v>13</v>
      </c>
      <c r="C26" s="14" t="s">
        <v>13</v>
      </c>
      <c r="D26" s="15"/>
      <c r="E26" s="15"/>
      <c r="F26" s="15"/>
      <c r="G26" s="15"/>
      <c r="H26" s="15"/>
      <c r="I26" s="15">
        <f t="shared" si="0"/>
        <v>0</v>
      </c>
      <c r="J26" s="15">
        <f t="shared" si="0"/>
        <v>0</v>
      </c>
      <c r="K26" s="3"/>
      <c r="L26" s="3"/>
    </row>
    <row r="27" spans="1:12" x14ac:dyDescent="0.25">
      <c r="A27" s="12" t="s">
        <v>13</v>
      </c>
      <c r="B27" s="12" t="s">
        <v>85</v>
      </c>
      <c r="C27" s="12" t="s">
        <v>13</v>
      </c>
      <c r="D27" s="13"/>
      <c r="E27" s="13"/>
      <c r="F27" s="13"/>
      <c r="G27" s="13"/>
      <c r="H27" s="13"/>
      <c r="I27" s="13"/>
      <c r="J27" s="13"/>
      <c r="K27" s="3"/>
      <c r="L27" s="3"/>
    </row>
    <row r="28" spans="1:12" x14ac:dyDescent="0.25">
      <c r="A28" s="12" t="s">
        <v>13</v>
      </c>
      <c r="B28" s="12" t="s">
        <v>60</v>
      </c>
      <c r="C28" s="12" t="s">
        <v>13</v>
      </c>
      <c r="D28" s="13"/>
      <c r="E28" s="13"/>
      <c r="F28" s="13"/>
      <c r="G28" s="13"/>
      <c r="H28" s="13"/>
      <c r="I28" s="13"/>
      <c r="J28" s="13"/>
      <c r="K28" s="3"/>
      <c r="L28" s="3"/>
    </row>
    <row r="29" spans="1:12" x14ac:dyDescent="0.25">
      <c r="A29" s="12" t="s">
        <v>13</v>
      </c>
      <c r="B29" s="12" t="s">
        <v>61</v>
      </c>
      <c r="C29" s="12" t="s">
        <v>13</v>
      </c>
      <c r="D29" s="13"/>
      <c r="E29" s="13"/>
      <c r="F29" s="13"/>
      <c r="G29" s="13"/>
      <c r="H29" s="13"/>
      <c r="I29" s="13"/>
      <c r="J29" s="13"/>
      <c r="K29" s="3"/>
      <c r="L29" s="3"/>
    </row>
    <row r="30" spans="1:12" x14ac:dyDescent="0.25">
      <c r="A30" s="12" t="s">
        <v>13</v>
      </c>
      <c r="B30" s="12" t="s">
        <v>62</v>
      </c>
      <c r="C30" s="12" t="s">
        <v>13</v>
      </c>
      <c r="D30" s="13"/>
      <c r="E30" s="13"/>
      <c r="F30" s="13"/>
      <c r="G30" s="13"/>
      <c r="H30" s="13"/>
      <c r="I30" s="13"/>
      <c r="J30" s="13"/>
      <c r="K30" s="3"/>
      <c r="L30" s="3"/>
    </row>
    <row r="31" spans="1:12" x14ac:dyDescent="0.25">
      <c r="A31" s="14" t="s">
        <v>86</v>
      </c>
      <c r="B31" s="14" t="s">
        <v>87</v>
      </c>
      <c r="C31" s="14" t="s">
        <v>65</v>
      </c>
      <c r="D31" s="15">
        <v>1</v>
      </c>
      <c r="E31" s="15"/>
      <c r="F31" s="15">
        <f>D31*E31</f>
        <v>0</v>
      </c>
      <c r="G31" s="15"/>
      <c r="H31" s="15">
        <f>D31*G31</f>
        <v>0</v>
      </c>
      <c r="I31" s="15">
        <f>E31+G31</f>
        <v>0</v>
      </c>
      <c r="J31" s="15">
        <f>F31+H31</f>
        <v>0</v>
      </c>
      <c r="K31" s="3"/>
      <c r="L31" s="3"/>
    </row>
    <row r="32" spans="1:12" x14ac:dyDescent="0.25">
      <c r="A32" s="14" t="s">
        <v>13</v>
      </c>
      <c r="B32" s="14" t="s">
        <v>13</v>
      </c>
      <c r="C32" s="14" t="s">
        <v>13</v>
      </c>
      <c r="D32" s="15"/>
      <c r="E32" s="15"/>
      <c r="F32" s="15"/>
      <c r="G32" s="15"/>
      <c r="H32" s="15"/>
      <c r="I32" s="15">
        <f>E32+G32</f>
        <v>0</v>
      </c>
      <c r="J32" s="15">
        <f>F32+H32</f>
        <v>0</v>
      </c>
      <c r="K32" s="3"/>
      <c r="L32" s="3"/>
    </row>
    <row r="33" spans="1:12" x14ac:dyDescent="0.25">
      <c r="A33" s="12" t="s">
        <v>13</v>
      </c>
      <c r="B33" s="12" t="s">
        <v>88</v>
      </c>
      <c r="C33" s="12" t="s">
        <v>13</v>
      </c>
      <c r="D33" s="13"/>
      <c r="E33" s="13"/>
      <c r="F33" s="13"/>
      <c r="G33" s="13"/>
      <c r="H33" s="13"/>
      <c r="I33" s="13"/>
      <c r="J33" s="13"/>
      <c r="K33" s="3"/>
      <c r="L33" s="3"/>
    </row>
    <row r="34" spans="1:12" x14ac:dyDescent="0.25">
      <c r="A34" s="12" t="s">
        <v>13</v>
      </c>
      <c r="B34" s="12" t="s">
        <v>89</v>
      </c>
      <c r="C34" s="12" t="s">
        <v>13</v>
      </c>
      <c r="D34" s="13"/>
      <c r="E34" s="13"/>
      <c r="F34" s="13"/>
      <c r="G34" s="13"/>
      <c r="H34" s="13"/>
      <c r="I34" s="13"/>
      <c r="J34" s="13"/>
      <c r="K34" s="3"/>
      <c r="L34" s="3"/>
    </row>
    <row r="35" spans="1:12" x14ac:dyDescent="0.25">
      <c r="A35" s="14" t="s">
        <v>90</v>
      </c>
      <c r="B35" s="14" t="s">
        <v>91</v>
      </c>
      <c r="C35" s="14" t="s">
        <v>65</v>
      </c>
      <c r="D35" s="15">
        <v>1</v>
      </c>
      <c r="E35" s="15"/>
      <c r="F35" s="15">
        <f>D35*E35</f>
        <v>0</v>
      </c>
      <c r="G35" s="15"/>
      <c r="H35" s="15">
        <f>D35*G35</f>
        <v>0</v>
      </c>
      <c r="I35" s="15">
        <f>E35+G35</f>
        <v>0</v>
      </c>
      <c r="J35" s="15">
        <f>F35+H35</f>
        <v>0</v>
      </c>
      <c r="K35" s="3"/>
      <c r="L35" s="3"/>
    </row>
    <row r="36" spans="1:12" x14ac:dyDescent="0.25">
      <c r="A36" s="14" t="s">
        <v>13</v>
      </c>
      <c r="B36" s="14" t="s">
        <v>13</v>
      </c>
      <c r="C36" s="14" t="s">
        <v>13</v>
      </c>
      <c r="D36" s="15"/>
      <c r="E36" s="15"/>
      <c r="F36" s="15"/>
      <c r="G36" s="15"/>
      <c r="H36" s="15"/>
      <c r="I36" s="15">
        <f>E36+G36</f>
        <v>0</v>
      </c>
      <c r="J36" s="15">
        <f>F36+H36</f>
        <v>0</v>
      </c>
      <c r="K36" s="3"/>
      <c r="L36" s="3"/>
    </row>
    <row r="37" spans="1:12" x14ac:dyDescent="0.25">
      <c r="A37" s="12" t="s">
        <v>13</v>
      </c>
      <c r="B37" s="12" t="s">
        <v>92</v>
      </c>
      <c r="C37" s="12" t="s">
        <v>13</v>
      </c>
      <c r="D37" s="13"/>
      <c r="E37" s="13"/>
      <c r="F37" s="13"/>
      <c r="G37" s="13"/>
      <c r="H37" s="13"/>
      <c r="I37" s="13"/>
      <c r="J37" s="13"/>
      <c r="K37" s="3"/>
      <c r="L37" s="3"/>
    </row>
    <row r="38" spans="1:12" x14ac:dyDescent="0.25">
      <c r="A38" s="14" t="s">
        <v>93</v>
      </c>
      <c r="B38" s="14" t="s">
        <v>94</v>
      </c>
      <c r="C38" s="14" t="s">
        <v>65</v>
      </c>
      <c r="D38" s="15">
        <v>1</v>
      </c>
      <c r="E38" s="15"/>
      <c r="F38" s="15">
        <f>D38*E38</f>
        <v>0</v>
      </c>
      <c r="G38" s="15"/>
      <c r="H38" s="15">
        <f>D38*G38</f>
        <v>0</v>
      </c>
      <c r="I38" s="15">
        <f>E38+G38</f>
        <v>0</v>
      </c>
      <c r="J38" s="15">
        <f>F38+H38</f>
        <v>0</v>
      </c>
      <c r="K38" s="3"/>
      <c r="L38" s="3"/>
    </row>
    <row r="39" spans="1:12" x14ac:dyDescent="0.25">
      <c r="A39" s="14" t="s">
        <v>13</v>
      </c>
      <c r="B39" s="14" t="s">
        <v>13</v>
      </c>
      <c r="C39" s="14" t="s">
        <v>13</v>
      </c>
      <c r="D39" s="15"/>
      <c r="E39" s="15"/>
      <c r="F39" s="15"/>
      <c r="G39" s="15"/>
      <c r="H39" s="15"/>
      <c r="I39" s="15">
        <f>E39+G39</f>
        <v>0</v>
      </c>
      <c r="J39" s="15">
        <f>F39+H39</f>
        <v>0</v>
      </c>
      <c r="K39" s="3"/>
      <c r="L39" s="3"/>
    </row>
    <row r="40" spans="1:12" x14ac:dyDescent="0.25">
      <c r="A40" s="12" t="s">
        <v>13</v>
      </c>
      <c r="B40" s="12" t="s">
        <v>78</v>
      </c>
      <c r="C40" s="12" t="s">
        <v>13</v>
      </c>
      <c r="D40" s="13"/>
      <c r="E40" s="13"/>
      <c r="F40" s="13"/>
      <c r="G40" s="13"/>
      <c r="H40" s="13"/>
      <c r="I40" s="13"/>
      <c r="J40" s="13"/>
      <c r="K40" s="3"/>
      <c r="L40" s="3"/>
    </row>
    <row r="41" spans="1:12" x14ac:dyDescent="0.25">
      <c r="A41" s="14" t="s">
        <v>95</v>
      </c>
      <c r="B41" s="14" t="s">
        <v>81</v>
      </c>
      <c r="C41" s="14" t="s">
        <v>65</v>
      </c>
      <c r="D41" s="15">
        <v>6</v>
      </c>
      <c r="E41" s="15"/>
      <c r="F41" s="15">
        <f>D41*E41</f>
        <v>0</v>
      </c>
      <c r="G41" s="15"/>
      <c r="H41" s="15">
        <f>D41*G41</f>
        <v>0</v>
      </c>
      <c r="I41" s="15">
        <f>E41+G41</f>
        <v>0</v>
      </c>
      <c r="J41" s="15">
        <f>F41+H41</f>
        <v>0</v>
      </c>
      <c r="K41" s="3"/>
      <c r="L41" s="3"/>
    </row>
    <row r="42" spans="1:12" x14ac:dyDescent="0.25">
      <c r="A42" s="14" t="s">
        <v>13</v>
      </c>
      <c r="B42" s="14" t="s">
        <v>13</v>
      </c>
      <c r="C42" s="14" t="s">
        <v>13</v>
      </c>
      <c r="D42" s="15"/>
      <c r="E42" s="15"/>
      <c r="F42" s="15"/>
      <c r="G42" s="15"/>
      <c r="H42" s="15"/>
      <c r="I42" s="15">
        <f>E42+G42</f>
        <v>0</v>
      </c>
      <c r="J42" s="15">
        <f>F42+H42</f>
        <v>0</v>
      </c>
      <c r="K42" s="3"/>
      <c r="L42" s="3"/>
    </row>
    <row r="43" spans="1:12" x14ac:dyDescent="0.25">
      <c r="A43" s="12" t="s">
        <v>13</v>
      </c>
      <c r="B43" s="12" t="s">
        <v>96</v>
      </c>
      <c r="C43" s="12" t="s">
        <v>13</v>
      </c>
      <c r="D43" s="13"/>
      <c r="E43" s="13"/>
      <c r="F43" s="13"/>
      <c r="G43" s="13"/>
      <c r="H43" s="13"/>
      <c r="I43" s="13"/>
      <c r="J43" s="13"/>
      <c r="K43" s="3"/>
      <c r="L43" s="3"/>
    </row>
    <row r="44" spans="1:12" x14ac:dyDescent="0.25">
      <c r="A44" s="14" t="s">
        <v>97</v>
      </c>
      <c r="B44" s="14" t="s">
        <v>98</v>
      </c>
      <c r="C44" s="14" t="s">
        <v>65</v>
      </c>
      <c r="D44" s="15">
        <v>1</v>
      </c>
      <c r="E44" s="15"/>
      <c r="F44" s="15">
        <f>D44*E44</f>
        <v>0</v>
      </c>
      <c r="G44" s="15"/>
      <c r="H44" s="15">
        <f>D44*G44</f>
        <v>0</v>
      </c>
      <c r="I44" s="15">
        <f>E44+G44</f>
        <v>0</v>
      </c>
      <c r="J44" s="15">
        <f>F44+H44</f>
        <v>0</v>
      </c>
      <c r="K44" s="3"/>
      <c r="L44" s="3"/>
    </row>
    <row r="45" spans="1:12" x14ac:dyDescent="0.25">
      <c r="A45" s="14" t="s">
        <v>13</v>
      </c>
      <c r="B45" s="14" t="s">
        <v>13</v>
      </c>
      <c r="C45" s="14" t="s">
        <v>13</v>
      </c>
      <c r="D45" s="15"/>
      <c r="E45" s="15"/>
      <c r="F45" s="15"/>
      <c r="G45" s="15"/>
      <c r="H45" s="15"/>
      <c r="I45" s="15">
        <f>E45+G45</f>
        <v>0</v>
      </c>
      <c r="J45" s="15">
        <f>F45+H45</f>
        <v>0</v>
      </c>
      <c r="K45" s="3"/>
      <c r="L45" s="3"/>
    </row>
    <row r="46" spans="1:12" x14ac:dyDescent="0.25">
      <c r="A46" s="12" t="s">
        <v>13</v>
      </c>
      <c r="B46" s="12" t="s">
        <v>67</v>
      </c>
      <c r="C46" s="12" t="s">
        <v>13</v>
      </c>
      <c r="D46" s="13"/>
      <c r="E46" s="13"/>
      <c r="F46" s="13"/>
      <c r="G46" s="13"/>
      <c r="H46" s="13"/>
      <c r="I46" s="13"/>
      <c r="J46" s="13"/>
      <c r="K46" s="3"/>
      <c r="L46" s="3"/>
    </row>
    <row r="47" spans="1:12" x14ac:dyDescent="0.25">
      <c r="A47" s="12" t="s">
        <v>13</v>
      </c>
      <c r="B47" s="12" t="s">
        <v>68</v>
      </c>
      <c r="C47" s="12" t="s">
        <v>13</v>
      </c>
      <c r="D47" s="13"/>
      <c r="E47" s="13"/>
      <c r="F47" s="13"/>
      <c r="G47" s="13"/>
      <c r="H47" s="13"/>
      <c r="I47" s="13"/>
      <c r="J47" s="13"/>
      <c r="K47" s="3"/>
      <c r="L47" s="3"/>
    </row>
    <row r="48" spans="1:12" x14ac:dyDescent="0.25">
      <c r="A48" s="14" t="s">
        <v>99</v>
      </c>
      <c r="B48" s="14" t="s">
        <v>70</v>
      </c>
      <c r="C48" s="14" t="s">
        <v>65</v>
      </c>
      <c r="D48" s="15">
        <v>1</v>
      </c>
      <c r="E48" s="15"/>
      <c r="F48" s="15">
        <f>D48*E48</f>
        <v>0</v>
      </c>
      <c r="G48" s="15"/>
      <c r="H48" s="15">
        <f>D48*G48</f>
        <v>0</v>
      </c>
      <c r="I48" s="15">
        <f>E48+G48</f>
        <v>0</v>
      </c>
      <c r="J48" s="15">
        <f>F48+H48</f>
        <v>0</v>
      </c>
      <c r="K48" s="3"/>
      <c r="L48" s="3"/>
    </row>
    <row r="49" spans="1:12" x14ac:dyDescent="0.25">
      <c r="A49" s="12" t="s">
        <v>13</v>
      </c>
      <c r="B49" s="12" t="s">
        <v>71</v>
      </c>
      <c r="C49" s="12" t="s">
        <v>13</v>
      </c>
      <c r="D49" s="13"/>
      <c r="E49" s="13"/>
      <c r="F49" s="13"/>
      <c r="G49" s="13"/>
      <c r="H49" s="13"/>
      <c r="I49" s="13"/>
      <c r="J49" s="13"/>
      <c r="K49" s="3"/>
      <c r="L49" s="3"/>
    </row>
    <row r="50" spans="1:12" x14ac:dyDescent="0.25">
      <c r="A50" s="14" t="s">
        <v>100</v>
      </c>
      <c r="B50" s="14" t="s">
        <v>73</v>
      </c>
      <c r="C50" s="14" t="s">
        <v>65</v>
      </c>
      <c r="D50" s="15">
        <v>1</v>
      </c>
      <c r="E50" s="15"/>
      <c r="F50" s="15">
        <f>D50*E50</f>
        <v>0</v>
      </c>
      <c r="G50" s="15"/>
      <c r="H50" s="15">
        <f>D50*G50</f>
        <v>0</v>
      </c>
      <c r="I50" s="15">
        <f>E50+G50</f>
        <v>0</v>
      </c>
      <c r="J50" s="15">
        <f>F50+H50</f>
        <v>0</v>
      </c>
      <c r="K50" s="3"/>
      <c r="L50" s="3"/>
    </row>
    <row r="51" spans="1:12" x14ac:dyDescent="0.25">
      <c r="A51" s="12" t="s">
        <v>13</v>
      </c>
      <c r="B51" s="12" t="s">
        <v>74</v>
      </c>
      <c r="C51" s="12" t="s">
        <v>13</v>
      </c>
      <c r="D51" s="13"/>
      <c r="E51" s="13"/>
      <c r="F51" s="13"/>
      <c r="G51" s="13"/>
      <c r="H51" s="13"/>
      <c r="I51" s="13"/>
      <c r="J51" s="13"/>
      <c r="K51" s="3"/>
      <c r="L51" s="3"/>
    </row>
    <row r="52" spans="1:12" x14ac:dyDescent="0.25">
      <c r="A52" s="14" t="s">
        <v>13</v>
      </c>
      <c r="B52" s="14" t="s">
        <v>13</v>
      </c>
      <c r="C52" s="14" t="s">
        <v>13</v>
      </c>
      <c r="D52" s="15"/>
      <c r="E52" s="15"/>
      <c r="F52" s="15"/>
      <c r="G52" s="15"/>
      <c r="H52" s="15"/>
      <c r="I52" s="15">
        <f>E52+G52</f>
        <v>0</v>
      </c>
      <c r="J52" s="15">
        <f>F52+H52</f>
        <v>0</v>
      </c>
      <c r="K52" s="3"/>
      <c r="L52" s="3"/>
    </row>
    <row r="53" spans="1:12" x14ac:dyDescent="0.25">
      <c r="A53" s="12" t="s">
        <v>13</v>
      </c>
      <c r="B53" s="12" t="s">
        <v>101</v>
      </c>
      <c r="C53" s="12" t="s">
        <v>13</v>
      </c>
      <c r="D53" s="13"/>
      <c r="E53" s="13"/>
      <c r="F53" s="13"/>
      <c r="G53" s="13"/>
      <c r="H53" s="13"/>
      <c r="I53" s="13"/>
      <c r="J53" s="13"/>
      <c r="K53" s="3"/>
      <c r="L53" s="3"/>
    </row>
    <row r="54" spans="1:12" x14ac:dyDescent="0.25">
      <c r="A54" s="12" t="s">
        <v>13</v>
      </c>
      <c r="B54" s="12" t="s">
        <v>102</v>
      </c>
      <c r="C54" s="12" t="s">
        <v>13</v>
      </c>
      <c r="D54" s="13"/>
      <c r="E54" s="13"/>
      <c r="F54" s="13"/>
      <c r="G54" s="13"/>
      <c r="H54" s="13"/>
      <c r="I54" s="13"/>
      <c r="J54" s="13"/>
      <c r="K54" s="3"/>
      <c r="L54" s="3"/>
    </row>
    <row r="55" spans="1:12" x14ac:dyDescent="0.25">
      <c r="A55" s="12" t="s">
        <v>13</v>
      </c>
      <c r="B55" s="12" t="s">
        <v>103</v>
      </c>
      <c r="C55" s="12" t="s">
        <v>13</v>
      </c>
      <c r="D55" s="13"/>
      <c r="E55" s="13"/>
      <c r="F55" s="13"/>
      <c r="G55" s="13"/>
      <c r="H55" s="13"/>
      <c r="I55" s="13"/>
      <c r="J55" s="13"/>
      <c r="K55" s="3"/>
      <c r="L55" s="3"/>
    </row>
    <row r="56" spans="1:12" x14ac:dyDescent="0.25">
      <c r="A56" s="14" t="s">
        <v>104</v>
      </c>
      <c r="B56" s="14" t="s">
        <v>105</v>
      </c>
      <c r="C56" s="14" t="s">
        <v>106</v>
      </c>
      <c r="D56" s="15">
        <v>1</v>
      </c>
      <c r="E56" s="15"/>
      <c r="F56" s="15">
        <f>D56*E56</f>
        <v>0</v>
      </c>
      <c r="G56" s="15"/>
      <c r="H56" s="15">
        <f>D56*G56</f>
        <v>0</v>
      </c>
      <c r="I56" s="15">
        <f>E56+G56</f>
        <v>0</v>
      </c>
      <c r="J56" s="15">
        <f>F56+H56</f>
        <v>0</v>
      </c>
      <c r="K56" s="3"/>
      <c r="L56" s="3"/>
    </row>
    <row r="57" spans="1:12" x14ac:dyDescent="0.25">
      <c r="A57" s="12" t="s">
        <v>13</v>
      </c>
      <c r="B57" s="12" t="s">
        <v>107</v>
      </c>
      <c r="C57" s="12" t="s">
        <v>13</v>
      </c>
      <c r="D57" s="13"/>
      <c r="E57" s="13"/>
      <c r="F57" s="13"/>
      <c r="G57" s="13"/>
      <c r="H57" s="13"/>
      <c r="I57" s="13"/>
      <c r="J57" s="13"/>
      <c r="K57" s="3"/>
      <c r="L57" s="3"/>
    </row>
    <row r="58" spans="1:12" x14ac:dyDescent="0.25">
      <c r="A58" s="12" t="s">
        <v>13</v>
      </c>
      <c r="B58" s="12" t="s">
        <v>103</v>
      </c>
      <c r="C58" s="12" t="s">
        <v>13</v>
      </c>
      <c r="D58" s="13"/>
      <c r="E58" s="13"/>
      <c r="F58" s="13"/>
      <c r="G58" s="13"/>
      <c r="H58" s="13"/>
      <c r="I58" s="13"/>
      <c r="J58" s="13"/>
      <c r="K58" s="3"/>
      <c r="L58" s="3"/>
    </row>
    <row r="59" spans="1:12" x14ac:dyDescent="0.25">
      <c r="A59" s="14" t="s">
        <v>47</v>
      </c>
      <c r="B59" s="14" t="s">
        <v>108</v>
      </c>
      <c r="C59" s="14" t="s">
        <v>106</v>
      </c>
      <c r="D59" s="15">
        <v>2</v>
      </c>
      <c r="E59" s="15"/>
      <c r="F59" s="15">
        <f>D59*E59</f>
        <v>0</v>
      </c>
      <c r="G59" s="15"/>
      <c r="H59" s="15">
        <f>D59*G59</f>
        <v>0</v>
      </c>
      <c r="I59" s="15">
        <f t="shared" ref="I59:J64" si="1">E59+G59</f>
        <v>0</v>
      </c>
      <c r="J59" s="15">
        <f t="shared" si="1"/>
        <v>0</v>
      </c>
      <c r="K59" s="3"/>
      <c r="L59" s="3"/>
    </row>
    <row r="60" spans="1:12" x14ac:dyDescent="0.25">
      <c r="A60" s="14" t="s">
        <v>109</v>
      </c>
      <c r="B60" s="14" t="s">
        <v>110</v>
      </c>
      <c r="C60" s="14" t="s">
        <v>106</v>
      </c>
      <c r="D60" s="15">
        <v>4</v>
      </c>
      <c r="E60" s="15"/>
      <c r="F60" s="15">
        <f>D60*E60</f>
        <v>0</v>
      </c>
      <c r="G60" s="15"/>
      <c r="H60" s="15">
        <f>D60*G60</f>
        <v>0</v>
      </c>
      <c r="I60" s="15">
        <f t="shared" si="1"/>
        <v>0</v>
      </c>
      <c r="J60" s="15">
        <f t="shared" si="1"/>
        <v>0</v>
      </c>
      <c r="K60" s="3"/>
      <c r="L60" s="3"/>
    </row>
    <row r="61" spans="1:12" x14ac:dyDescent="0.25">
      <c r="A61" s="14" t="s">
        <v>111</v>
      </c>
      <c r="B61" s="14" t="s">
        <v>112</v>
      </c>
      <c r="C61" s="14" t="s">
        <v>106</v>
      </c>
      <c r="D61" s="15">
        <v>2</v>
      </c>
      <c r="E61" s="15"/>
      <c r="F61" s="15">
        <f>D61*E61</f>
        <v>0</v>
      </c>
      <c r="G61" s="15"/>
      <c r="H61" s="15">
        <f>D61*G61</f>
        <v>0</v>
      </c>
      <c r="I61" s="15">
        <f t="shared" si="1"/>
        <v>0</v>
      </c>
      <c r="J61" s="15">
        <f t="shared" si="1"/>
        <v>0</v>
      </c>
      <c r="K61" s="3"/>
      <c r="L61" s="3"/>
    </row>
    <row r="62" spans="1:12" x14ac:dyDescent="0.25">
      <c r="A62" s="14" t="s">
        <v>113</v>
      </c>
      <c r="B62" s="14" t="s">
        <v>114</v>
      </c>
      <c r="C62" s="14" t="s">
        <v>106</v>
      </c>
      <c r="D62" s="15">
        <v>2</v>
      </c>
      <c r="E62" s="15"/>
      <c r="F62" s="15">
        <f>D62*E62</f>
        <v>0</v>
      </c>
      <c r="G62" s="15"/>
      <c r="H62" s="15">
        <f>D62*G62</f>
        <v>0</v>
      </c>
      <c r="I62" s="15">
        <f t="shared" si="1"/>
        <v>0</v>
      </c>
      <c r="J62" s="15">
        <f t="shared" si="1"/>
        <v>0</v>
      </c>
      <c r="K62" s="3"/>
      <c r="L62" s="3"/>
    </row>
    <row r="63" spans="1:12" x14ac:dyDescent="0.25">
      <c r="A63" s="14" t="s">
        <v>115</v>
      </c>
      <c r="B63" s="14" t="s">
        <v>116</v>
      </c>
      <c r="C63" s="14" t="s">
        <v>106</v>
      </c>
      <c r="D63" s="15">
        <v>1</v>
      </c>
      <c r="E63" s="15"/>
      <c r="F63" s="15">
        <f>D63*E63</f>
        <v>0</v>
      </c>
      <c r="G63" s="15"/>
      <c r="H63" s="15">
        <f>D63*G63</f>
        <v>0</v>
      </c>
      <c r="I63" s="15">
        <f t="shared" si="1"/>
        <v>0</v>
      </c>
      <c r="J63" s="15">
        <f t="shared" si="1"/>
        <v>0</v>
      </c>
      <c r="K63" s="3"/>
      <c r="L63" s="3"/>
    </row>
    <row r="64" spans="1:12" x14ac:dyDescent="0.25">
      <c r="A64" s="14" t="s">
        <v>13</v>
      </c>
      <c r="B64" s="14" t="s">
        <v>13</v>
      </c>
      <c r="C64" s="14" t="s">
        <v>13</v>
      </c>
      <c r="D64" s="15"/>
      <c r="E64" s="15"/>
      <c r="F64" s="15"/>
      <c r="G64" s="15"/>
      <c r="H64" s="15"/>
      <c r="I64" s="15">
        <f t="shared" si="1"/>
        <v>0</v>
      </c>
      <c r="J64" s="15">
        <f t="shared" si="1"/>
        <v>0</v>
      </c>
      <c r="K64" s="3"/>
      <c r="L64" s="3"/>
    </row>
    <row r="65" spans="1:12" x14ac:dyDescent="0.25">
      <c r="A65" s="12" t="s">
        <v>13</v>
      </c>
      <c r="B65" s="12" t="s">
        <v>117</v>
      </c>
      <c r="C65" s="12" t="s">
        <v>13</v>
      </c>
      <c r="D65" s="13"/>
      <c r="E65" s="13"/>
      <c r="F65" s="13"/>
      <c r="G65" s="13"/>
      <c r="H65" s="13"/>
      <c r="I65" s="13"/>
      <c r="J65" s="13"/>
      <c r="K65" s="3"/>
      <c r="L65" s="3"/>
    </row>
    <row r="66" spans="1:12" x14ac:dyDescent="0.25">
      <c r="A66" s="14" t="s">
        <v>118</v>
      </c>
      <c r="B66" s="14" t="s">
        <v>119</v>
      </c>
      <c r="C66" s="14" t="s">
        <v>106</v>
      </c>
      <c r="D66" s="15">
        <v>1</v>
      </c>
      <c r="E66" s="15"/>
      <c r="F66" s="15">
        <f>D66*E66</f>
        <v>0</v>
      </c>
      <c r="G66" s="15"/>
      <c r="H66" s="15">
        <f>D66*G66</f>
        <v>0</v>
      </c>
      <c r="I66" s="15">
        <f t="shared" ref="I66:J68" si="2">E66+G66</f>
        <v>0</v>
      </c>
      <c r="J66" s="15">
        <f t="shared" si="2"/>
        <v>0</v>
      </c>
      <c r="K66" s="3"/>
      <c r="L66" s="3"/>
    </row>
    <row r="67" spans="1:12" x14ac:dyDescent="0.25">
      <c r="A67" s="14" t="s">
        <v>45</v>
      </c>
      <c r="B67" s="14" t="s">
        <v>120</v>
      </c>
      <c r="C67" s="14" t="s">
        <v>106</v>
      </c>
      <c r="D67" s="15">
        <v>1</v>
      </c>
      <c r="E67" s="15"/>
      <c r="F67" s="15">
        <f>D67*E67</f>
        <v>0</v>
      </c>
      <c r="G67" s="15"/>
      <c r="H67" s="15">
        <f>D67*G67</f>
        <v>0</v>
      </c>
      <c r="I67" s="15">
        <f t="shared" si="2"/>
        <v>0</v>
      </c>
      <c r="J67" s="15">
        <f t="shared" si="2"/>
        <v>0</v>
      </c>
      <c r="K67" s="3"/>
      <c r="L67" s="3"/>
    </row>
    <row r="68" spans="1:12" x14ac:dyDescent="0.25">
      <c r="A68" s="14" t="s">
        <v>13</v>
      </c>
      <c r="B68" s="14" t="s">
        <v>13</v>
      </c>
      <c r="C68" s="14" t="s">
        <v>13</v>
      </c>
      <c r="D68" s="15"/>
      <c r="E68" s="15"/>
      <c r="F68" s="15"/>
      <c r="G68" s="15"/>
      <c r="H68" s="15"/>
      <c r="I68" s="15">
        <f t="shared" si="2"/>
        <v>0</v>
      </c>
      <c r="J68" s="15">
        <f t="shared" si="2"/>
        <v>0</v>
      </c>
      <c r="K68" s="3"/>
      <c r="L68" s="3"/>
    </row>
    <row r="69" spans="1:12" x14ac:dyDescent="0.25">
      <c r="A69" s="12" t="s">
        <v>13</v>
      </c>
      <c r="B69" s="12" t="s">
        <v>121</v>
      </c>
      <c r="C69" s="12" t="s">
        <v>13</v>
      </c>
      <c r="D69" s="13"/>
      <c r="E69" s="13"/>
      <c r="F69" s="13"/>
      <c r="G69" s="13"/>
      <c r="H69" s="13"/>
      <c r="I69" s="13"/>
      <c r="J69" s="13"/>
      <c r="K69" s="3"/>
      <c r="L69" s="3"/>
    </row>
    <row r="70" spans="1:12" x14ac:dyDescent="0.25">
      <c r="A70" s="14" t="s">
        <v>122</v>
      </c>
      <c r="B70" s="14" t="s">
        <v>123</v>
      </c>
      <c r="C70" s="14" t="s">
        <v>106</v>
      </c>
      <c r="D70" s="15">
        <v>1</v>
      </c>
      <c r="E70" s="15"/>
      <c r="F70" s="15">
        <f>D70*E70</f>
        <v>0</v>
      </c>
      <c r="G70" s="15"/>
      <c r="H70" s="15">
        <f>D70*G70</f>
        <v>0</v>
      </c>
      <c r="I70" s="15">
        <f>E70+G70</f>
        <v>0</v>
      </c>
      <c r="J70" s="15">
        <f>F70+H70</f>
        <v>0</v>
      </c>
      <c r="K70" s="3"/>
      <c r="L70" s="3"/>
    </row>
    <row r="71" spans="1:12" x14ac:dyDescent="0.25">
      <c r="A71" s="14" t="s">
        <v>13</v>
      </c>
      <c r="B71" s="14" t="s">
        <v>13</v>
      </c>
      <c r="C71" s="14" t="s">
        <v>13</v>
      </c>
      <c r="D71" s="15"/>
      <c r="E71" s="15"/>
      <c r="F71" s="15"/>
      <c r="G71" s="15"/>
      <c r="H71" s="15"/>
      <c r="I71" s="15">
        <f>E71+G71</f>
        <v>0</v>
      </c>
      <c r="J71" s="15">
        <f>F71+H71</f>
        <v>0</v>
      </c>
      <c r="K71" s="3"/>
      <c r="L71" s="3"/>
    </row>
    <row r="72" spans="1:12" x14ac:dyDescent="0.25">
      <c r="A72" s="12" t="s">
        <v>13</v>
      </c>
      <c r="B72" s="12" t="s">
        <v>124</v>
      </c>
      <c r="C72" s="12" t="s">
        <v>13</v>
      </c>
      <c r="D72" s="13"/>
      <c r="E72" s="13"/>
      <c r="F72" s="13"/>
      <c r="G72" s="13"/>
      <c r="H72" s="13"/>
      <c r="I72" s="13"/>
      <c r="J72" s="13"/>
      <c r="K72" s="3"/>
      <c r="L72" s="3"/>
    </row>
    <row r="73" spans="1:12" x14ac:dyDescent="0.25">
      <c r="A73" s="14" t="s">
        <v>125</v>
      </c>
      <c r="B73" s="14" t="s">
        <v>126</v>
      </c>
      <c r="C73" s="14" t="s">
        <v>65</v>
      </c>
      <c r="D73" s="15">
        <v>3</v>
      </c>
      <c r="E73" s="15"/>
      <c r="F73" s="15">
        <f>D73*E73</f>
        <v>0</v>
      </c>
      <c r="G73" s="15"/>
      <c r="H73" s="15">
        <f>D73*G73</f>
        <v>0</v>
      </c>
      <c r="I73" s="15">
        <f t="shared" ref="I73:J76" si="3">E73+G73</f>
        <v>0</v>
      </c>
      <c r="J73" s="15">
        <f t="shared" si="3"/>
        <v>0</v>
      </c>
      <c r="K73" s="3"/>
      <c r="L73" s="3"/>
    </row>
    <row r="74" spans="1:12" x14ac:dyDescent="0.25">
      <c r="A74" s="14" t="s">
        <v>127</v>
      </c>
      <c r="B74" s="14" t="s">
        <v>128</v>
      </c>
      <c r="C74" s="14" t="s">
        <v>106</v>
      </c>
      <c r="D74" s="15">
        <v>5</v>
      </c>
      <c r="E74" s="15"/>
      <c r="F74" s="15">
        <f>D74*E74</f>
        <v>0</v>
      </c>
      <c r="G74" s="15"/>
      <c r="H74" s="15">
        <f>D74*G74</f>
        <v>0</v>
      </c>
      <c r="I74" s="15">
        <f t="shared" si="3"/>
        <v>0</v>
      </c>
      <c r="J74" s="15">
        <f t="shared" si="3"/>
        <v>0</v>
      </c>
      <c r="K74" s="3"/>
      <c r="L74" s="3"/>
    </row>
    <row r="75" spans="1:12" x14ac:dyDescent="0.25">
      <c r="A75" s="14" t="s">
        <v>129</v>
      </c>
      <c r="B75" s="14" t="s">
        <v>130</v>
      </c>
      <c r="C75" s="14" t="s">
        <v>106</v>
      </c>
      <c r="D75" s="15">
        <v>9</v>
      </c>
      <c r="E75" s="15"/>
      <c r="F75" s="15">
        <f>D75*E75</f>
        <v>0</v>
      </c>
      <c r="G75" s="15"/>
      <c r="H75" s="15">
        <f>D75*G75</f>
        <v>0</v>
      </c>
      <c r="I75" s="15">
        <f t="shared" si="3"/>
        <v>0</v>
      </c>
      <c r="J75" s="15">
        <f t="shared" si="3"/>
        <v>0</v>
      </c>
      <c r="K75" s="3"/>
      <c r="L75" s="3"/>
    </row>
    <row r="76" spans="1:12" x14ac:dyDescent="0.25">
      <c r="A76" s="14" t="s">
        <v>13</v>
      </c>
      <c r="B76" s="14" t="s">
        <v>13</v>
      </c>
      <c r="C76" s="14" t="s">
        <v>13</v>
      </c>
      <c r="D76" s="15"/>
      <c r="E76" s="15"/>
      <c r="F76" s="15"/>
      <c r="G76" s="15"/>
      <c r="H76" s="15"/>
      <c r="I76" s="15">
        <f t="shared" si="3"/>
        <v>0</v>
      </c>
      <c r="J76" s="15">
        <f t="shared" si="3"/>
        <v>0</v>
      </c>
      <c r="K76" s="3"/>
      <c r="L76" s="3"/>
    </row>
    <row r="77" spans="1:12" x14ac:dyDescent="0.25">
      <c r="A77" s="12" t="s">
        <v>13</v>
      </c>
      <c r="B77" s="12" t="s">
        <v>131</v>
      </c>
      <c r="C77" s="12" t="s">
        <v>13</v>
      </c>
      <c r="D77" s="13"/>
      <c r="E77" s="13"/>
      <c r="F77" s="13"/>
      <c r="G77" s="13"/>
      <c r="H77" s="13"/>
      <c r="I77" s="13"/>
      <c r="J77" s="13"/>
      <c r="K77" s="3"/>
      <c r="L77" s="3"/>
    </row>
    <row r="78" spans="1:12" x14ac:dyDescent="0.25">
      <c r="A78" s="14" t="s">
        <v>132</v>
      </c>
      <c r="B78" s="14" t="s">
        <v>133</v>
      </c>
      <c r="C78" s="14" t="s">
        <v>65</v>
      </c>
      <c r="D78" s="15">
        <v>1</v>
      </c>
      <c r="E78" s="15"/>
      <c r="F78" s="15">
        <f>D78*E78</f>
        <v>0</v>
      </c>
      <c r="G78" s="15"/>
      <c r="H78" s="15">
        <f>D78*G78</f>
        <v>0</v>
      </c>
      <c r="I78" s="15">
        <f t="shared" ref="I78:J80" si="4">E78+G78</f>
        <v>0</v>
      </c>
      <c r="J78" s="15">
        <f t="shared" si="4"/>
        <v>0</v>
      </c>
      <c r="K78" s="3"/>
      <c r="L78" s="3"/>
    </row>
    <row r="79" spans="1:12" x14ac:dyDescent="0.25">
      <c r="A79" s="14" t="s">
        <v>13</v>
      </c>
      <c r="B79" s="14" t="s">
        <v>13</v>
      </c>
      <c r="C79" s="14" t="s">
        <v>13</v>
      </c>
      <c r="D79" s="25"/>
      <c r="E79" s="25"/>
      <c r="F79" s="25"/>
      <c r="G79" s="25"/>
      <c r="H79" s="25"/>
      <c r="I79" s="25">
        <f t="shared" si="4"/>
        <v>0</v>
      </c>
      <c r="J79" s="25">
        <f t="shared" si="4"/>
        <v>0</v>
      </c>
      <c r="K79" s="3"/>
      <c r="L79" s="3"/>
    </row>
    <row r="80" spans="1:12" x14ac:dyDescent="0.25">
      <c r="A80" s="14" t="s">
        <v>13</v>
      </c>
      <c r="B80" s="14" t="s">
        <v>13</v>
      </c>
      <c r="C80" s="14" t="s">
        <v>13</v>
      </c>
      <c r="D80" s="15"/>
      <c r="E80" s="15"/>
      <c r="F80" s="15"/>
      <c r="G80" s="15"/>
      <c r="H80" s="15"/>
      <c r="I80" s="15">
        <f t="shared" si="4"/>
        <v>0</v>
      </c>
      <c r="J80" s="15">
        <f t="shared" si="4"/>
        <v>0</v>
      </c>
      <c r="K80" s="3"/>
      <c r="L80" s="3"/>
    </row>
    <row r="81" spans="1:12" x14ac:dyDescent="0.25">
      <c r="A81" s="4" t="s">
        <v>13</v>
      </c>
      <c r="B81" s="4" t="s">
        <v>543</v>
      </c>
      <c r="C81" s="4" t="s">
        <v>13</v>
      </c>
      <c r="D81" s="20"/>
      <c r="E81" s="20"/>
      <c r="F81" s="20">
        <f>SUM(F3:F80)</f>
        <v>0</v>
      </c>
      <c r="G81" s="20"/>
      <c r="H81" s="20">
        <f>SUM(H3:H80)</f>
        <v>0</v>
      </c>
      <c r="I81" s="20"/>
      <c r="J81" s="20">
        <f>SUM(J3:J80)</f>
        <v>0</v>
      </c>
      <c r="K81" s="3"/>
      <c r="L81" s="3"/>
    </row>
    <row r="82" spans="1:12" x14ac:dyDescent="0.25">
      <c r="A82" s="14" t="s">
        <v>13</v>
      </c>
      <c r="B82" s="14" t="s">
        <v>13</v>
      </c>
      <c r="C82" s="14" t="s">
        <v>13</v>
      </c>
      <c r="D82" s="15"/>
      <c r="E82" s="15"/>
      <c r="F82" s="15"/>
      <c r="G82" s="15"/>
      <c r="H82" s="15"/>
      <c r="I82" s="15">
        <f>E82+G82</f>
        <v>0</v>
      </c>
      <c r="J82" s="15">
        <f>F82+H82</f>
        <v>0</v>
      </c>
      <c r="K82" s="3"/>
      <c r="L82" s="3"/>
    </row>
    <row r="83" spans="1:12" x14ac:dyDescent="0.25">
      <c r="A83" s="14" t="s">
        <v>13</v>
      </c>
      <c r="B83" s="14" t="s">
        <v>13</v>
      </c>
      <c r="C83" s="14" t="s">
        <v>13</v>
      </c>
      <c r="D83" s="25"/>
      <c r="E83" s="25"/>
      <c r="F83" s="25"/>
      <c r="G83" s="25"/>
      <c r="H83" s="25"/>
      <c r="I83" s="25">
        <f>E83+G83</f>
        <v>0</v>
      </c>
      <c r="J83" s="25">
        <f>F83+H83</f>
        <v>0</v>
      </c>
      <c r="K83" s="3"/>
      <c r="L83" s="3"/>
    </row>
    <row r="84" spans="1:12" x14ac:dyDescent="0.25">
      <c r="A84" s="4" t="s">
        <v>13</v>
      </c>
      <c r="B84" s="4" t="s">
        <v>544</v>
      </c>
      <c r="C84" s="4" t="s">
        <v>13</v>
      </c>
      <c r="D84" s="20"/>
      <c r="E84" s="20"/>
      <c r="F84" s="20"/>
      <c r="G84" s="20"/>
      <c r="H84" s="20"/>
      <c r="I84" s="20"/>
      <c r="J84" s="20"/>
      <c r="K84" s="3"/>
      <c r="L84" s="3"/>
    </row>
    <row r="85" spans="1:12" x14ac:dyDescent="0.25">
      <c r="A85" s="12" t="s">
        <v>13</v>
      </c>
      <c r="B85" s="12" t="s">
        <v>60</v>
      </c>
      <c r="C85" s="12" t="s">
        <v>13</v>
      </c>
      <c r="D85" s="13"/>
      <c r="E85" s="13"/>
      <c r="F85" s="13"/>
      <c r="G85" s="13"/>
      <c r="H85" s="13"/>
      <c r="I85" s="13"/>
      <c r="J85" s="13"/>
      <c r="K85" s="3"/>
      <c r="L85" s="3"/>
    </row>
    <row r="86" spans="1:12" x14ac:dyDescent="0.25">
      <c r="A86" s="14" t="s">
        <v>135</v>
      </c>
      <c r="B86" s="14" t="s">
        <v>136</v>
      </c>
      <c r="C86" s="14" t="s">
        <v>65</v>
      </c>
      <c r="D86" s="15">
        <v>1</v>
      </c>
      <c r="E86" s="15"/>
      <c r="F86" s="15">
        <f>D86*E86</f>
        <v>0</v>
      </c>
      <c r="G86" s="15"/>
      <c r="H86" s="15">
        <f>D86*G86</f>
        <v>0</v>
      </c>
      <c r="I86" s="15">
        <f>E86+G86</f>
        <v>0</v>
      </c>
      <c r="J86" s="15">
        <f>F86+H86</f>
        <v>0</v>
      </c>
      <c r="K86" s="3"/>
      <c r="L86" s="3"/>
    </row>
    <row r="87" spans="1:12" x14ac:dyDescent="0.25">
      <c r="A87" s="14" t="s">
        <v>13</v>
      </c>
      <c r="B87" s="14" t="s">
        <v>13</v>
      </c>
      <c r="C87" s="14" t="s">
        <v>13</v>
      </c>
      <c r="D87" s="15"/>
      <c r="E87" s="15"/>
      <c r="F87" s="15"/>
      <c r="G87" s="15"/>
      <c r="H87" s="15"/>
      <c r="I87" s="15">
        <f>E87+G87</f>
        <v>0</v>
      </c>
      <c r="J87" s="15">
        <f>F87+H87</f>
        <v>0</v>
      </c>
      <c r="K87" s="3"/>
      <c r="L87" s="3"/>
    </row>
    <row r="88" spans="1:12" x14ac:dyDescent="0.25">
      <c r="A88" s="12" t="s">
        <v>13</v>
      </c>
      <c r="B88" s="12" t="s">
        <v>68</v>
      </c>
      <c r="C88" s="12" t="s">
        <v>13</v>
      </c>
      <c r="D88" s="13"/>
      <c r="E88" s="13"/>
      <c r="F88" s="13"/>
      <c r="G88" s="13"/>
      <c r="H88" s="13"/>
      <c r="I88" s="13"/>
      <c r="J88" s="13"/>
      <c r="K88" s="3"/>
      <c r="L88" s="3"/>
    </row>
    <row r="89" spans="1:12" x14ac:dyDescent="0.25">
      <c r="A89" s="14" t="s">
        <v>137</v>
      </c>
      <c r="B89" s="14" t="s">
        <v>70</v>
      </c>
      <c r="C89" s="14" t="s">
        <v>106</v>
      </c>
      <c r="D89" s="15">
        <v>2</v>
      </c>
      <c r="E89" s="15"/>
      <c r="F89" s="15">
        <f>D89*E89</f>
        <v>0</v>
      </c>
      <c r="G89" s="15"/>
      <c r="H89" s="15">
        <f>D89*G89</f>
        <v>0</v>
      </c>
      <c r="I89" s="15">
        <f t="shared" ref="I89:J93" si="5">E89+G89</f>
        <v>0</v>
      </c>
      <c r="J89" s="15">
        <f t="shared" si="5"/>
        <v>0</v>
      </c>
      <c r="K89" s="3"/>
      <c r="L89" s="3"/>
    </row>
    <row r="90" spans="1:12" x14ac:dyDescent="0.25">
      <c r="A90" s="14" t="s">
        <v>138</v>
      </c>
      <c r="B90" s="14" t="s">
        <v>139</v>
      </c>
      <c r="C90" s="14" t="s">
        <v>106</v>
      </c>
      <c r="D90" s="15">
        <v>2</v>
      </c>
      <c r="E90" s="15"/>
      <c r="F90" s="15">
        <f>D90*E90</f>
        <v>0</v>
      </c>
      <c r="G90" s="15"/>
      <c r="H90" s="15">
        <f>D90*G90</f>
        <v>0</v>
      </c>
      <c r="I90" s="15">
        <f t="shared" si="5"/>
        <v>0</v>
      </c>
      <c r="J90" s="15">
        <f t="shared" si="5"/>
        <v>0</v>
      </c>
      <c r="K90" s="3"/>
      <c r="L90" s="3"/>
    </row>
    <row r="91" spans="1:12" x14ac:dyDescent="0.25">
      <c r="A91" s="14" t="s">
        <v>140</v>
      </c>
      <c r="B91" s="14" t="s">
        <v>141</v>
      </c>
      <c r="C91" s="14" t="s">
        <v>65</v>
      </c>
      <c r="D91" s="15">
        <v>2</v>
      </c>
      <c r="E91" s="15"/>
      <c r="F91" s="15">
        <f>D91*E91</f>
        <v>0</v>
      </c>
      <c r="G91" s="15"/>
      <c r="H91" s="15">
        <f>D91*G91</f>
        <v>0</v>
      </c>
      <c r="I91" s="15">
        <f t="shared" si="5"/>
        <v>0</v>
      </c>
      <c r="J91" s="15">
        <f t="shared" si="5"/>
        <v>0</v>
      </c>
      <c r="K91" s="3"/>
      <c r="L91" s="3"/>
    </row>
    <row r="92" spans="1:12" x14ac:dyDescent="0.25">
      <c r="A92" s="14" t="s">
        <v>142</v>
      </c>
      <c r="B92" s="14" t="s">
        <v>143</v>
      </c>
      <c r="C92" s="14" t="s">
        <v>65</v>
      </c>
      <c r="D92" s="15">
        <v>2</v>
      </c>
      <c r="E92" s="15"/>
      <c r="F92" s="15">
        <f>D92*E92</f>
        <v>0</v>
      </c>
      <c r="G92" s="15"/>
      <c r="H92" s="15">
        <f>D92*G92</f>
        <v>0</v>
      </c>
      <c r="I92" s="15">
        <f t="shared" si="5"/>
        <v>0</v>
      </c>
      <c r="J92" s="15">
        <f t="shared" si="5"/>
        <v>0</v>
      </c>
      <c r="K92" s="3"/>
      <c r="L92" s="3"/>
    </row>
    <row r="93" spans="1:12" x14ac:dyDescent="0.25">
      <c r="A93" s="14" t="s">
        <v>13</v>
      </c>
      <c r="B93" s="14" t="s">
        <v>13</v>
      </c>
      <c r="C93" s="14" t="s">
        <v>13</v>
      </c>
      <c r="D93" s="15"/>
      <c r="E93" s="15"/>
      <c r="F93" s="15"/>
      <c r="G93" s="15"/>
      <c r="H93" s="15"/>
      <c r="I93" s="15">
        <f t="shared" si="5"/>
        <v>0</v>
      </c>
      <c r="J93" s="15">
        <f t="shared" si="5"/>
        <v>0</v>
      </c>
      <c r="K93" s="3"/>
      <c r="L93" s="3"/>
    </row>
    <row r="94" spans="1:12" x14ac:dyDescent="0.25">
      <c r="A94" s="12" t="s">
        <v>13</v>
      </c>
      <c r="B94" s="12" t="s">
        <v>144</v>
      </c>
      <c r="C94" s="12" t="s">
        <v>13</v>
      </c>
      <c r="D94" s="13"/>
      <c r="E94" s="13"/>
      <c r="F94" s="13"/>
      <c r="G94" s="13"/>
      <c r="H94" s="13"/>
      <c r="I94" s="13"/>
      <c r="J94" s="13"/>
      <c r="K94" s="3"/>
      <c r="L94" s="3"/>
    </row>
    <row r="95" spans="1:12" x14ac:dyDescent="0.25">
      <c r="A95" s="14" t="s">
        <v>145</v>
      </c>
      <c r="B95" s="14" t="s">
        <v>146</v>
      </c>
      <c r="C95" s="14" t="s">
        <v>65</v>
      </c>
      <c r="D95" s="15">
        <v>1</v>
      </c>
      <c r="E95" s="15"/>
      <c r="F95" s="15">
        <f>D95*E95</f>
        <v>0</v>
      </c>
      <c r="G95" s="15"/>
      <c r="H95" s="15">
        <f>D95*G95</f>
        <v>0</v>
      </c>
      <c r="I95" s="15">
        <f>E95+G95</f>
        <v>0</v>
      </c>
      <c r="J95" s="15">
        <f>F95+H95</f>
        <v>0</v>
      </c>
      <c r="K95" s="3"/>
      <c r="L95" s="3"/>
    </row>
    <row r="96" spans="1:12" x14ac:dyDescent="0.25">
      <c r="A96" s="14" t="s">
        <v>13</v>
      </c>
      <c r="B96" s="14" t="s">
        <v>13</v>
      </c>
      <c r="C96" s="14" t="s">
        <v>13</v>
      </c>
      <c r="D96" s="15"/>
      <c r="E96" s="15"/>
      <c r="F96" s="15"/>
      <c r="G96" s="15"/>
      <c r="H96" s="15"/>
      <c r="I96" s="15">
        <f>E96+G96</f>
        <v>0</v>
      </c>
      <c r="J96" s="15">
        <f>F96+H96</f>
        <v>0</v>
      </c>
      <c r="K96" s="3"/>
      <c r="L96" s="3"/>
    </row>
    <row r="97" spans="1:12" x14ac:dyDescent="0.25">
      <c r="A97" s="12" t="s">
        <v>13</v>
      </c>
      <c r="B97" s="12" t="s">
        <v>88</v>
      </c>
      <c r="C97" s="12" t="s">
        <v>13</v>
      </c>
      <c r="D97" s="13"/>
      <c r="E97" s="13"/>
      <c r="F97" s="13"/>
      <c r="G97" s="13"/>
      <c r="H97" s="13"/>
      <c r="I97" s="13"/>
      <c r="J97" s="13"/>
      <c r="K97" s="3"/>
      <c r="L97" s="3"/>
    </row>
    <row r="98" spans="1:12" x14ac:dyDescent="0.25">
      <c r="A98" s="12" t="s">
        <v>13</v>
      </c>
      <c r="B98" s="12" t="s">
        <v>89</v>
      </c>
      <c r="C98" s="12" t="s">
        <v>13</v>
      </c>
      <c r="D98" s="13"/>
      <c r="E98" s="13"/>
      <c r="F98" s="13"/>
      <c r="G98" s="13"/>
      <c r="H98" s="13"/>
      <c r="I98" s="13"/>
      <c r="J98" s="13"/>
      <c r="K98" s="3"/>
      <c r="L98" s="3"/>
    </row>
    <row r="99" spans="1:12" x14ac:dyDescent="0.25">
      <c r="A99" s="14" t="s">
        <v>147</v>
      </c>
      <c r="B99" s="14" t="s">
        <v>148</v>
      </c>
      <c r="C99" s="14" t="s">
        <v>65</v>
      </c>
      <c r="D99" s="15">
        <v>1</v>
      </c>
      <c r="E99" s="15"/>
      <c r="F99" s="15">
        <f>D99*E99</f>
        <v>0</v>
      </c>
      <c r="G99" s="15"/>
      <c r="H99" s="15">
        <f>D99*G99</f>
        <v>0</v>
      </c>
      <c r="I99" s="15">
        <f>E99+G99</f>
        <v>0</v>
      </c>
      <c r="J99" s="15">
        <f>F99+H99</f>
        <v>0</v>
      </c>
      <c r="K99" s="3"/>
      <c r="L99" s="3"/>
    </row>
    <row r="100" spans="1:12" x14ac:dyDescent="0.25">
      <c r="A100" s="14" t="s">
        <v>13</v>
      </c>
      <c r="B100" s="14" t="s">
        <v>13</v>
      </c>
      <c r="C100" s="14" t="s">
        <v>13</v>
      </c>
      <c r="D100" s="15"/>
      <c r="E100" s="15"/>
      <c r="F100" s="15"/>
      <c r="G100" s="15"/>
      <c r="H100" s="15"/>
      <c r="I100" s="15">
        <f>E100+G100</f>
        <v>0</v>
      </c>
      <c r="J100" s="15">
        <f>F100+H100</f>
        <v>0</v>
      </c>
      <c r="K100" s="3"/>
      <c r="L100" s="3"/>
    </row>
    <row r="101" spans="1:12" x14ac:dyDescent="0.25">
      <c r="A101" s="12" t="s">
        <v>13</v>
      </c>
      <c r="B101" s="12" t="s">
        <v>82</v>
      </c>
      <c r="C101" s="12" t="s">
        <v>13</v>
      </c>
      <c r="D101" s="13"/>
      <c r="E101" s="13"/>
      <c r="F101" s="13"/>
      <c r="G101" s="13"/>
      <c r="H101" s="13"/>
      <c r="I101" s="13"/>
      <c r="J101" s="13"/>
      <c r="K101" s="3"/>
      <c r="L101" s="3"/>
    </row>
    <row r="102" spans="1:12" x14ac:dyDescent="0.25">
      <c r="A102" s="14" t="s">
        <v>149</v>
      </c>
      <c r="B102" s="14" t="s">
        <v>84</v>
      </c>
      <c r="C102" s="14" t="s">
        <v>65</v>
      </c>
      <c r="D102" s="15">
        <v>1</v>
      </c>
      <c r="E102" s="15"/>
      <c r="F102" s="15">
        <f>D102*E102</f>
        <v>0</v>
      </c>
      <c r="G102" s="15"/>
      <c r="H102" s="15">
        <f>D102*G102</f>
        <v>0</v>
      </c>
      <c r="I102" s="15">
        <f>E102+G102</f>
        <v>0</v>
      </c>
      <c r="J102" s="15">
        <f>F102+H102</f>
        <v>0</v>
      </c>
      <c r="K102" s="3"/>
      <c r="L102" s="3"/>
    </row>
    <row r="103" spans="1:12" x14ac:dyDescent="0.25">
      <c r="A103" s="14" t="s">
        <v>13</v>
      </c>
      <c r="B103" s="14" t="s">
        <v>13</v>
      </c>
      <c r="C103" s="14" t="s">
        <v>13</v>
      </c>
      <c r="D103" s="15"/>
      <c r="E103" s="15"/>
      <c r="F103" s="15"/>
      <c r="G103" s="15"/>
      <c r="H103" s="15"/>
      <c r="I103" s="15">
        <f>E103+G103</f>
        <v>0</v>
      </c>
      <c r="J103" s="15">
        <f>F103+H103</f>
        <v>0</v>
      </c>
      <c r="K103" s="3"/>
      <c r="L103" s="3"/>
    </row>
    <row r="104" spans="1:12" x14ac:dyDescent="0.25">
      <c r="A104" s="12" t="s">
        <v>13</v>
      </c>
      <c r="B104" s="12" t="s">
        <v>67</v>
      </c>
      <c r="C104" s="12" t="s">
        <v>13</v>
      </c>
      <c r="D104" s="13"/>
      <c r="E104" s="13"/>
      <c r="F104" s="13"/>
      <c r="G104" s="13"/>
      <c r="H104" s="13"/>
      <c r="I104" s="13"/>
      <c r="J104" s="13"/>
      <c r="K104" s="3"/>
      <c r="L104" s="3"/>
    </row>
    <row r="105" spans="1:12" x14ac:dyDescent="0.25">
      <c r="A105" s="14" t="s">
        <v>150</v>
      </c>
      <c r="B105" s="14" t="s">
        <v>151</v>
      </c>
      <c r="C105" s="14" t="s">
        <v>106</v>
      </c>
      <c r="D105" s="15">
        <v>5</v>
      </c>
      <c r="E105" s="15"/>
      <c r="F105" s="15">
        <f t="shared" ref="F105:F113" si="6">D105*E105</f>
        <v>0</v>
      </c>
      <c r="G105" s="15"/>
      <c r="H105" s="15">
        <f t="shared" ref="H105:H113" si="7">D105*G105</f>
        <v>0</v>
      </c>
      <c r="I105" s="15">
        <f t="shared" ref="I105:I114" si="8">E105+G105</f>
        <v>0</v>
      </c>
      <c r="J105" s="15">
        <f t="shared" ref="J105:J114" si="9">F105+H105</f>
        <v>0</v>
      </c>
      <c r="K105" s="3"/>
      <c r="L105" s="3"/>
    </row>
    <row r="106" spans="1:12" x14ac:dyDescent="0.25">
      <c r="A106" s="14" t="s">
        <v>152</v>
      </c>
      <c r="B106" s="14" t="s">
        <v>153</v>
      </c>
      <c r="C106" s="14" t="s">
        <v>106</v>
      </c>
      <c r="D106" s="15">
        <v>2</v>
      </c>
      <c r="E106" s="15"/>
      <c r="F106" s="15">
        <f t="shared" si="6"/>
        <v>0</v>
      </c>
      <c r="G106" s="15"/>
      <c r="H106" s="15">
        <f t="shared" si="7"/>
        <v>0</v>
      </c>
      <c r="I106" s="15">
        <f t="shared" si="8"/>
        <v>0</v>
      </c>
      <c r="J106" s="15">
        <f t="shared" si="9"/>
        <v>0</v>
      </c>
      <c r="K106" s="3"/>
      <c r="L106" s="3"/>
    </row>
    <row r="107" spans="1:12" x14ac:dyDescent="0.25">
      <c r="A107" s="14" t="s">
        <v>154</v>
      </c>
      <c r="B107" s="14" t="s">
        <v>155</v>
      </c>
      <c r="C107" s="14" t="s">
        <v>106</v>
      </c>
      <c r="D107" s="15">
        <v>4</v>
      </c>
      <c r="E107" s="15"/>
      <c r="F107" s="15">
        <f t="shared" si="6"/>
        <v>0</v>
      </c>
      <c r="G107" s="15"/>
      <c r="H107" s="15">
        <f t="shared" si="7"/>
        <v>0</v>
      </c>
      <c r="I107" s="15">
        <f t="shared" si="8"/>
        <v>0</v>
      </c>
      <c r="J107" s="15">
        <f t="shared" si="9"/>
        <v>0</v>
      </c>
      <c r="K107" s="3"/>
      <c r="L107" s="3"/>
    </row>
    <row r="108" spans="1:12" x14ac:dyDescent="0.25">
      <c r="A108" s="14" t="s">
        <v>156</v>
      </c>
      <c r="B108" s="14" t="s">
        <v>157</v>
      </c>
      <c r="C108" s="14" t="s">
        <v>106</v>
      </c>
      <c r="D108" s="15">
        <v>7</v>
      </c>
      <c r="E108" s="15"/>
      <c r="F108" s="15">
        <f t="shared" si="6"/>
        <v>0</v>
      </c>
      <c r="G108" s="15"/>
      <c r="H108" s="15">
        <f t="shared" si="7"/>
        <v>0</v>
      </c>
      <c r="I108" s="15">
        <f t="shared" si="8"/>
        <v>0</v>
      </c>
      <c r="J108" s="15">
        <f t="shared" si="9"/>
        <v>0</v>
      </c>
      <c r="K108" s="3"/>
      <c r="L108" s="3"/>
    </row>
    <row r="109" spans="1:12" x14ac:dyDescent="0.25">
      <c r="A109" s="14" t="s">
        <v>158</v>
      </c>
      <c r="B109" s="14" t="s">
        <v>159</v>
      </c>
      <c r="C109" s="14" t="s">
        <v>106</v>
      </c>
      <c r="D109" s="15">
        <v>1</v>
      </c>
      <c r="E109" s="15"/>
      <c r="F109" s="15">
        <f t="shared" si="6"/>
        <v>0</v>
      </c>
      <c r="G109" s="15"/>
      <c r="H109" s="15">
        <f t="shared" si="7"/>
        <v>0</v>
      </c>
      <c r="I109" s="15">
        <f t="shared" si="8"/>
        <v>0</v>
      </c>
      <c r="J109" s="15">
        <f t="shared" si="9"/>
        <v>0</v>
      </c>
      <c r="K109" s="3"/>
      <c r="L109" s="3"/>
    </row>
    <row r="110" spans="1:12" x14ac:dyDescent="0.25">
      <c r="A110" s="14" t="s">
        <v>160</v>
      </c>
      <c r="B110" s="14" t="s">
        <v>128</v>
      </c>
      <c r="C110" s="14" t="s">
        <v>106</v>
      </c>
      <c r="D110" s="15">
        <v>17</v>
      </c>
      <c r="E110" s="15"/>
      <c r="F110" s="15">
        <f t="shared" si="6"/>
        <v>0</v>
      </c>
      <c r="G110" s="15"/>
      <c r="H110" s="15">
        <f t="shared" si="7"/>
        <v>0</v>
      </c>
      <c r="I110" s="15">
        <f t="shared" si="8"/>
        <v>0</v>
      </c>
      <c r="J110" s="15">
        <f t="shared" si="9"/>
        <v>0</v>
      </c>
      <c r="K110" s="3"/>
      <c r="L110" s="3"/>
    </row>
    <row r="111" spans="1:12" x14ac:dyDescent="0.25">
      <c r="A111" s="14" t="s">
        <v>161</v>
      </c>
      <c r="B111" s="14" t="s">
        <v>130</v>
      </c>
      <c r="C111" s="14" t="s">
        <v>106</v>
      </c>
      <c r="D111" s="15">
        <v>21</v>
      </c>
      <c r="E111" s="15"/>
      <c r="F111" s="15">
        <f t="shared" si="6"/>
        <v>0</v>
      </c>
      <c r="G111" s="15"/>
      <c r="H111" s="15">
        <f t="shared" si="7"/>
        <v>0</v>
      </c>
      <c r="I111" s="15">
        <f t="shared" si="8"/>
        <v>0</v>
      </c>
      <c r="J111" s="15">
        <f t="shared" si="9"/>
        <v>0</v>
      </c>
      <c r="K111" s="3"/>
      <c r="L111" s="3"/>
    </row>
    <row r="112" spans="1:12" x14ac:dyDescent="0.25">
      <c r="A112" s="14" t="s">
        <v>162</v>
      </c>
      <c r="B112" s="14" t="s">
        <v>126</v>
      </c>
      <c r="C112" s="14" t="s">
        <v>106</v>
      </c>
      <c r="D112" s="15">
        <v>1</v>
      </c>
      <c r="E112" s="15"/>
      <c r="F112" s="15">
        <f t="shared" si="6"/>
        <v>0</v>
      </c>
      <c r="G112" s="15"/>
      <c r="H112" s="15">
        <f t="shared" si="7"/>
        <v>0</v>
      </c>
      <c r="I112" s="15">
        <f t="shared" si="8"/>
        <v>0</v>
      </c>
      <c r="J112" s="15">
        <f t="shared" si="9"/>
        <v>0</v>
      </c>
      <c r="K112" s="3"/>
      <c r="L112" s="3"/>
    </row>
    <row r="113" spans="1:12" x14ac:dyDescent="0.25">
      <c r="A113" s="14" t="s">
        <v>163</v>
      </c>
      <c r="B113" s="14" t="s">
        <v>164</v>
      </c>
      <c r="C113" s="14" t="s">
        <v>106</v>
      </c>
      <c r="D113" s="15">
        <v>1</v>
      </c>
      <c r="E113" s="15"/>
      <c r="F113" s="15">
        <f t="shared" si="6"/>
        <v>0</v>
      </c>
      <c r="G113" s="15"/>
      <c r="H113" s="15">
        <f t="shared" si="7"/>
        <v>0</v>
      </c>
      <c r="I113" s="15">
        <f t="shared" si="8"/>
        <v>0</v>
      </c>
      <c r="J113" s="15">
        <f t="shared" si="9"/>
        <v>0</v>
      </c>
      <c r="K113" s="3"/>
      <c r="L113" s="3"/>
    </row>
    <row r="114" spans="1:12" x14ac:dyDescent="0.25">
      <c r="A114" s="14" t="s">
        <v>13</v>
      </c>
      <c r="B114" s="14" t="s">
        <v>13</v>
      </c>
      <c r="C114" s="14" t="s">
        <v>13</v>
      </c>
      <c r="D114" s="15"/>
      <c r="E114" s="15"/>
      <c r="F114" s="15"/>
      <c r="G114" s="15"/>
      <c r="H114" s="15"/>
      <c r="I114" s="15">
        <f t="shared" si="8"/>
        <v>0</v>
      </c>
      <c r="J114" s="15">
        <f t="shared" si="9"/>
        <v>0</v>
      </c>
      <c r="K114" s="3"/>
      <c r="L114" s="3"/>
    </row>
    <row r="115" spans="1:12" x14ac:dyDescent="0.25">
      <c r="A115" s="12" t="s">
        <v>13</v>
      </c>
      <c r="B115" s="12" t="s">
        <v>121</v>
      </c>
      <c r="C115" s="12" t="s">
        <v>13</v>
      </c>
      <c r="D115" s="13"/>
      <c r="E115" s="13"/>
      <c r="F115" s="13"/>
      <c r="G115" s="13"/>
      <c r="H115" s="13"/>
      <c r="I115" s="13"/>
      <c r="J115" s="13"/>
      <c r="K115" s="3"/>
      <c r="L115" s="3"/>
    </row>
    <row r="116" spans="1:12" x14ac:dyDescent="0.25">
      <c r="A116" s="14" t="s">
        <v>165</v>
      </c>
      <c r="B116" s="14" t="s">
        <v>166</v>
      </c>
      <c r="C116" s="14" t="s">
        <v>106</v>
      </c>
      <c r="D116" s="15">
        <v>6</v>
      </c>
      <c r="E116" s="15"/>
      <c r="F116" s="15">
        <f>D116*E116</f>
        <v>0</v>
      </c>
      <c r="G116" s="15"/>
      <c r="H116" s="15">
        <f>D116*G116</f>
        <v>0</v>
      </c>
      <c r="I116" s="15">
        <f>E116+G116</f>
        <v>0</v>
      </c>
      <c r="J116" s="15">
        <f>F116+H116</f>
        <v>0</v>
      </c>
      <c r="K116" s="3"/>
      <c r="L116" s="3"/>
    </row>
    <row r="117" spans="1:12" x14ac:dyDescent="0.25">
      <c r="A117" s="14" t="s">
        <v>13</v>
      </c>
      <c r="B117" s="14" t="s">
        <v>13</v>
      </c>
      <c r="C117" s="14" t="s">
        <v>13</v>
      </c>
      <c r="D117" s="15"/>
      <c r="E117" s="15"/>
      <c r="F117" s="15"/>
      <c r="G117" s="15"/>
      <c r="H117" s="15"/>
      <c r="I117" s="15">
        <f>E117+G117</f>
        <v>0</v>
      </c>
      <c r="J117" s="15">
        <f>F117+H117</f>
        <v>0</v>
      </c>
      <c r="K117" s="3"/>
      <c r="L117" s="3"/>
    </row>
    <row r="118" spans="1:12" x14ac:dyDescent="0.25">
      <c r="A118" s="12" t="s">
        <v>13</v>
      </c>
      <c r="B118" s="12" t="s">
        <v>167</v>
      </c>
      <c r="C118" s="12" t="s">
        <v>13</v>
      </c>
      <c r="D118" s="13"/>
      <c r="E118" s="13"/>
      <c r="F118" s="13"/>
      <c r="G118" s="13"/>
      <c r="H118" s="13"/>
      <c r="I118" s="13"/>
      <c r="J118" s="13"/>
      <c r="K118" s="3"/>
      <c r="L118" s="3"/>
    </row>
    <row r="119" spans="1:12" x14ac:dyDescent="0.25">
      <c r="A119" s="14" t="s">
        <v>168</v>
      </c>
      <c r="B119" s="14" t="s">
        <v>169</v>
      </c>
      <c r="C119" s="14" t="s">
        <v>106</v>
      </c>
      <c r="D119" s="15">
        <v>1</v>
      </c>
      <c r="E119" s="15"/>
      <c r="F119" s="15">
        <f>D119*E119</f>
        <v>0</v>
      </c>
      <c r="G119" s="15"/>
      <c r="H119" s="15">
        <f>D119*G119</f>
        <v>0</v>
      </c>
      <c r="I119" s="15">
        <f>E119+G119</f>
        <v>0</v>
      </c>
      <c r="J119" s="15">
        <f>F119+H119</f>
        <v>0</v>
      </c>
      <c r="K119" s="3"/>
      <c r="L119" s="3"/>
    </row>
    <row r="120" spans="1:12" x14ac:dyDescent="0.25">
      <c r="A120" s="14" t="s">
        <v>13</v>
      </c>
      <c r="B120" s="14" t="s">
        <v>13</v>
      </c>
      <c r="C120" s="14" t="s">
        <v>13</v>
      </c>
      <c r="D120" s="25"/>
      <c r="E120" s="25"/>
      <c r="F120" s="25"/>
      <c r="G120" s="25"/>
      <c r="H120" s="25"/>
      <c r="I120" s="25">
        <f>E120+G120</f>
        <v>0</v>
      </c>
      <c r="J120" s="25">
        <f>F120+H120</f>
        <v>0</v>
      </c>
      <c r="K120" s="3"/>
      <c r="L120" s="3"/>
    </row>
    <row r="121" spans="1:12" x14ac:dyDescent="0.25">
      <c r="A121" s="4" t="s">
        <v>13</v>
      </c>
      <c r="B121" s="4" t="s">
        <v>545</v>
      </c>
      <c r="C121" s="4" t="s">
        <v>13</v>
      </c>
      <c r="D121" s="20"/>
      <c r="E121" s="20"/>
      <c r="F121" s="20">
        <f>SUM(F85:F120)</f>
        <v>0</v>
      </c>
      <c r="G121" s="20"/>
      <c r="H121" s="20">
        <f>SUM(H85:H120)</f>
        <v>0</v>
      </c>
      <c r="I121" s="20"/>
      <c r="J121" s="20">
        <f>SUM(J85:J120)</f>
        <v>0</v>
      </c>
      <c r="K121" s="3"/>
      <c r="L121" s="3"/>
    </row>
    <row r="122" spans="1:12" x14ac:dyDescent="0.25">
      <c r="A122" s="14" t="s">
        <v>13</v>
      </c>
      <c r="B122" s="14" t="s">
        <v>13</v>
      </c>
      <c r="C122" s="14" t="s">
        <v>13</v>
      </c>
      <c r="D122" s="15"/>
      <c r="E122" s="15"/>
      <c r="F122" s="15"/>
      <c r="G122" s="15"/>
      <c r="H122" s="15"/>
      <c r="I122" s="15">
        <f>E122+G122</f>
        <v>0</v>
      </c>
      <c r="J122" s="15">
        <f>F122+H122</f>
        <v>0</v>
      </c>
      <c r="K122" s="3"/>
      <c r="L122" s="3"/>
    </row>
    <row r="123" spans="1:12" x14ac:dyDescent="0.25">
      <c r="A123" s="14" t="s">
        <v>13</v>
      </c>
      <c r="B123" s="14" t="s">
        <v>13</v>
      </c>
      <c r="C123" s="14" t="s">
        <v>13</v>
      </c>
      <c r="D123" s="15"/>
      <c r="E123" s="15"/>
      <c r="F123" s="15"/>
      <c r="G123" s="15"/>
      <c r="H123" s="15"/>
      <c r="I123" s="15">
        <f>E123+G123</f>
        <v>0</v>
      </c>
      <c r="J123" s="15">
        <f>F123+H123</f>
        <v>0</v>
      </c>
      <c r="K123" s="3"/>
      <c r="L123" s="3"/>
    </row>
    <row r="124" spans="1:12" x14ac:dyDescent="0.25">
      <c r="A124" s="4" t="s">
        <v>13</v>
      </c>
      <c r="B124" s="4" t="s">
        <v>170</v>
      </c>
      <c r="C124" s="4" t="s">
        <v>13</v>
      </c>
      <c r="D124" s="20"/>
      <c r="E124" s="20"/>
      <c r="F124" s="20"/>
      <c r="G124" s="20"/>
      <c r="H124" s="20"/>
      <c r="I124" s="20"/>
      <c r="J124" s="20"/>
      <c r="K124" s="3"/>
      <c r="L124" s="3"/>
    </row>
    <row r="125" spans="1:12" x14ac:dyDescent="0.25">
      <c r="A125" s="14" t="s">
        <v>13</v>
      </c>
      <c r="B125" s="14" t="s">
        <v>13</v>
      </c>
      <c r="C125" s="14" t="s">
        <v>13</v>
      </c>
      <c r="D125" s="15"/>
      <c r="E125" s="15"/>
      <c r="F125" s="15"/>
      <c r="G125" s="15"/>
      <c r="H125" s="15"/>
      <c r="I125" s="15">
        <f t="shared" ref="I125:J129" si="10">E125+G125</f>
        <v>0</v>
      </c>
      <c r="J125" s="15">
        <f t="shared" si="10"/>
        <v>0</v>
      </c>
      <c r="K125" s="3"/>
      <c r="L125" s="3"/>
    </row>
    <row r="126" spans="1:12" x14ac:dyDescent="0.25">
      <c r="A126" s="14" t="s">
        <v>171</v>
      </c>
      <c r="B126" s="14" t="s">
        <v>58</v>
      </c>
      <c r="C126" s="14" t="s">
        <v>65</v>
      </c>
      <c r="D126" s="15">
        <v>1</v>
      </c>
      <c r="E126" s="15"/>
      <c r="F126" s="15">
        <f>D126*E126</f>
        <v>0</v>
      </c>
      <c r="G126" s="15"/>
      <c r="H126" s="15">
        <f>D126*G126</f>
        <v>0</v>
      </c>
      <c r="I126" s="15">
        <f t="shared" si="10"/>
        <v>0</v>
      </c>
      <c r="J126" s="15">
        <f t="shared" si="10"/>
        <v>0</v>
      </c>
      <c r="K126" s="3"/>
      <c r="L126" s="3"/>
    </row>
    <row r="127" spans="1:12" x14ac:dyDescent="0.25">
      <c r="A127" s="14" t="s">
        <v>172</v>
      </c>
      <c r="B127" s="14" t="s">
        <v>134</v>
      </c>
      <c r="C127" s="14" t="s">
        <v>65</v>
      </c>
      <c r="D127" s="15">
        <v>1</v>
      </c>
      <c r="E127" s="15"/>
      <c r="F127" s="15">
        <f>D127*E127</f>
        <v>0</v>
      </c>
      <c r="G127" s="15"/>
      <c r="H127" s="15">
        <f>D127*G127</f>
        <v>0</v>
      </c>
      <c r="I127" s="15">
        <f t="shared" si="10"/>
        <v>0</v>
      </c>
      <c r="J127" s="15">
        <f t="shared" si="10"/>
        <v>0</v>
      </c>
      <c r="K127" s="3"/>
      <c r="L127" s="3"/>
    </row>
    <row r="128" spans="1:12" x14ac:dyDescent="0.25">
      <c r="A128" s="14" t="s">
        <v>173</v>
      </c>
      <c r="B128" s="14" t="s">
        <v>174</v>
      </c>
      <c r="C128" s="14" t="s">
        <v>65</v>
      </c>
      <c r="D128" s="15">
        <v>2</v>
      </c>
      <c r="E128" s="15"/>
      <c r="F128" s="15">
        <f>D128*E128</f>
        <v>0</v>
      </c>
      <c r="G128" s="15"/>
      <c r="H128" s="15">
        <f>D128*G128</f>
        <v>0</v>
      </c>
      <c r="I128" s="15">
        <f t="shared" si="10"/>
        <v>0</v>
      </c>
      <c r="J128" s="15">
        <f t="shared" si="10"/>
        <v>0</v>
      </c>
      <c r="K128" s="3"/>
      <c r="L128" s="3"/>
    </row>
    <row r="129" spans="1:12" x14ac:dyDescent="0.25">
      <c r="A129" s="14" t="s">
        <v>13</v>
      </c>
      <c r="B129" s="14" t="s">
        <v>13</v>
      </c>
      <c r="C129" s="14" t="s">
        <v>13</v>
      </c>
      <c r="D129" s="15"/>
      <c r="E129" s="15"/>
      <c r="F129" s="15"/>
      <c r="G129" s="15"/>
      <c r="H129" s="15"/>
      <c r="I129" s="15">
        <f t="shared" si="10"/>
        <v>0</v>
      </c>
      <c r="J129" s="15">
        <f t="shared" si="10"/>
        <v>0</v>
      </c>
      <c r="K129" s="3"/>
      <c r="L129" s="3"/>
    </row>
    <row r="130" spans="1:12" x14ac:dyDescent="0.25">
      <c r="A130" s="4" t="s">
        <v>13</v>
      </c>
      <c r="B130" s="4" t="s">
        <v>546</v>
      </c>
      <c r="C130" s="4" t="s">
        <v>13</v>
      </c>
      <c r="D130" s="20"/>
      <c r="E130" s="20"/>
      <c r="F130" s="20">
        <f>SUM(F125:F129)</f>
        <v>0</v>
      </c>
      <c r="G130" s="20"/>
      <c r="H130" s="20">
        <f>SUM(H125:H129)</f>
        <v>0</v>
      </c>
      <c r="I130" s="20"/>
      <c r="J130" s="20">
        <f>SUM(J125:J129)</f>
        <v>0</v>
      </c>
      <c r="K130" s="3"/>
      <c r="L130" s="3"/>
    </row>
    <row r="131" spans="1:12" x14ac:dyDescent="0.25">
      <c r="A131" s="14" t="s">
        <v>13</v>
      </c>
      <c r="B131" s="14" t="s">
        <v>13</v>
      </c>
      <c r="C131" s="14" t="s">
        <v>13</v>
      </c>
      <c r="D131" s="15"/>
      <c r="E131" s="15"/>
      <c r="F131" s="15"/>
      <c r="G131" s="15"/>
      <c r="H131" s="15"/>
      <c r="I131" s="15">
        <f>E131+G131</f>
        <v>0</v>
      </c>
      <c r="J131" s="15">
        <f>F131+H131</f>
        <v>0</v>
      </c>
      <c r="K131" s="3"/>
      <c r="L131" s="3"/>
    </row>
    <row r="132" spans="1:12" x14ac:dyDescent="0.25">
      <c r="A132" s="4" t="s">
        <v>13</v>
      </c>
      <c r="B132" s="4" t="s">
        <v>175</v>
      </c>
      <c r="C132" s="4" t="s">
        <v>13</v>
      </c>
      <c r="D132" s="20"/>
      <c r="E132" s="20"/>
      <c r="F132" s="20"/>
      <c r="G132" s="20"/>
      <c r="H132" s="20"/>
      <c r="I132" s="20"/>
      <c r="J132" s="20"/>
      <c r="K132" s="3"/>
      <c r="L132" s="3"/>
    </row>
    <row r="133" spans="1:12" x14ac:dyDescent="0.25">
      <c r="A133" s="14" t="s">
        <v>13</v>
      </c>
      <c r="B133" s="14" t="s">
        <v>13</v>
      </c>
      <c r="C133" s="14" t="s">
        <v>13</v>
      </c>
      <c r="D133" s="15"/>
      <c r="E133" s="15"/>
      <c r="F133" s="15"/>
      <c r="G133" s="15"/>
      <c r="H133" s="15"/>
      <c r="I133" s="15">
        <f>E133+G133</f>
        <v>0</v>
      </c>
      <c r="J133" s="15">
        <f>F133+H133</f>
        <v>0</v>
      </c>
      <c r="K133" s="3"/>
      <c r="L133" s="3"/>
    </row>
    <row r="134" spans="1:12" x14ac:dyDescent="0.25">
      <c r="A134" s="16" t="s">
        <v>13</v>
      </c>
      <c r="B134" s="16" t="s">
        <v>176</v>
      </c>
      <c r="C134" s="16" t="s">
        <v>13</v>
      </c>
      <c r="D134" s="17"/>
      <c r="E134" s="17"/>
      <c r="F134" s="17"/>
      <c r="G134" s="17"/>
      <c r="H134" s="17"/>
      <c r="I134" s="17"/>
      <c r="J134" s="17"/>
      <c r="K134" s="3"/>
      <c r="L134" s="3"/>
    </row>
    <row r="135" spans="1:12" x14ac:dyDescent="0.25">
      <c r="A135" s="14" t="s">
        <v>177</v>
      </c>
      <c r="B135" s="14" t="s">
        <v>178</v>
      </c>
      <c r="C135" s="14" t="s">
        <v>65</v>
      </c>
      <c r="D135" s="15">
        <v>1</v>
      </c>
      <c r="E135" s="15"/>
      <c r="F135" s="15">
        <f>D135*E135</f>
        <v>0</v>
      </c>
      <c r="G135" s="15"/>
      <c r="H135" s="15">
        <f>D135*G135</f>
        <v>0</v>
      </c>
      <c r="I135" s="15">
        <f>E135+G135</f>
        <v>0</v>
      </c>
      <c r="J135" s="15">
        <f>F135+H135</f>
        <v>0</v>
      </c>
      <c r="K135" s="3"/>
      <c r="L135" s="3"/>
    </row>
    <row r="136" spans="1:12" x14ac:dyDescent="0.25">
      <c r="A136" s="14" t="s">
        <v>13</v>
      </c>
      <c r="B136" s="14" t="s">
        <v>13</v>
      </c>
      <c r="C136" s="14" t="s">
        <v>13</v>
      </c>
      <c r="D136" s="15"/>
      <c r="E136" s="15"/>
      <c r="F136" s="15"/>
      <c r="G136" s="15"/>
      <c r="H136" s="15"/>
      <c r="I136" s="15">
        <f>E136+G136</f>
        <v>0</v>
      </c>
      <c r="J136" s="15">
        <f>F136+H136</f>
        <v>0</v>
      </c>
      <c r="K136" s="3"/>
      <c r="L136" s="3"/>
    </row>
    <row r="137" spans="1:12" x14ac:dyDescent="0.25">
      <c r="A137" s="16" t="s">
        <v>13</v>
      </c>
      <c r="B137" s="16" t="s">
        <v>179</v>
      </c>
      <c r="C137" s="16" t="s">
        <v>13</v>
      </c>
      <c r="D137" s="17"/>
      <c r="E137" s="17"/>
      <c r="F137" s="17">
        <f>SUM(F135:F136)</f>
        <v>0</v>
      </c>
      <c r="G137" s="17"/>
      <c r="H137" s="17">
        <f>SUM(H135:H136)</f>
        <v>0</v>
      </c>
      <c r="I137" s="17"/>
      <c r="J137" s="17">
        <f>SUM(J135:J136)</f>
        <v>0</v>
      </c>
      <c r="K137" s="3"/>
      <c r="L137" s="3"/>
    </row>
    <row r="138" spans="1:12" x14ac:dyDescent="0.25">
      <c r="A138" s="14" t="s">
        <v>13</v>
      </c>
      <c r="B138" s="14" t="s">
        <v>13</v>
      </c>
      <c r="C138" s="14" t="s">
        <v>13</v>
      </c>
      <c r="D138" s="15"/>
      <c r="E138" s="15"/>
      <c r="F138" s="15"/>
      <c r="G138" s="15"/>
      <c r="H138" s="15"/>
      <c r="I138" s="15">
        <f>E138+G138</f>
        <v>0</v>
      </c>
      <c r="J138" s="15">
        <f>F138+H138</f>
        <v>0</v>
      </c>
      <c r="K138" s="3"/>
      <c r="L138" s="3"/>
    </row>
    <row r="139" spans="1:12" x14ac:dyDescent="0.25">
      <c r="A139" s="14" t="s">
        <v>13</v>
      </c>
      <c r="B139" s="14" t="s">
        <v>13</v>
      </c>
      <c r="C139" s="14" t="s">
        <v>13</v>
      </c>
      <c r="D139" s="15"/>
      <c r="E139" s="15"/>
      <c r="F139" s="15"/>
      <c r="G139" s="15"/>
      <c r="H139" s="15"/>
      <c r="I139" s="15">
        <f>E139+G139</f>
        <v>0</v>
      </c>
      <c r="J139" s="15">
        <f>F139+H139</f>
        <v>0</v>
      </c>
      <c r="K139" s="3"/>
      <c r="L139" s="3"/>
    </row>
    <row r="140" spans="1:12" x14ac:dyDescent="0.25">
      <c r="A140" s="12" t="s">
        <v>13</v>
      </c>
      <c r="B140" s="12" t="s">
        <v>180</v>
      </c>
      <c r="C140" s="12" t="s">
        <v>13</v>
      </c>
      <c r="D140" s="13"/>
      <c r="E140" s="13"/>
      <c r="F140" s="13"/>
      <c r="G140" s="13"/>
      <c r="H140" s="13"/>
      <c r="I140" s="13"/>
      <c r="J140" s="13"/>
      <c r="K140" s="3"/>
      <c r="L140" s="3"/>
    </row>
    <row r="141" spans="1:12" x14ac:dyDescent="0.25">
      <c r="A141" s="14" t="s">
        <v>181</v>
      </c>
      <c r="B141" s="14" t="s">
        <v>182</v>
      </c>
      <c r="C141" s="14" t="s">
        <v>183</v>
      </c>
      <c r="D141" s="15">
        <v>50</v>
      </c>
      <c r="E141" s="15"/>
      <c r="F141" s="15">
        <f>D141*E141</f>
        <v>0</v>
      </c>
      <c r="G141" s="15"/>
      <c r="H141" s="15">
        <f>D141*G141</f>
        <v>0</v>
      </c>
      <c r="I141" s="15">
        <f t="shared" ref="I141:J145" si="11">E141+G141</f>
        <v>0</v>
      </c>
      <c r="J141" s="15">
        <f t="shared" si="11"/>
        <v>0</v>
      </c>
      <c r="K141" s="3"/>
      <c r="L141" s="3"/>
    </row>
    <row r="142" spans="1:12" x14ac:dyDescent="0.25">
      <c r="A142" s="14" t="s">
        <v>184</v>
      </c>
      <c r="B142" s="14" t="s">
        <v>185</v>
      </c>
      <c r="C142" s="14" t="s">
        <v>183</v>
      </c>
      <c r="D142" s="15">
        <v>40</v>
      </c>
      <c r="E142" s="15"/>
      <c r="F142" s="15">
        <f>D142*E142</f>
        <v>0</v>
      </c>
      <c r="G142" s="15"/>
      <c r="H142" s="15">
        <f>D142*G142</f>
        <v>0</v>
      </c>
      <c r="I142" s="15">
        <f t="shared" si="11"/>
        <v>0</v>
      </c>
      <c r="J142" s="15">
        <f t="shared" si="11"/>
        <v>0</v>
      </c>
      <c r="K142" s="3"/>
      <c r="L142" s="3"/>
    </row>
    <row r="143" spans="1:12" x14ac:dyDescent="0.25">
      <c r="A143" s="14" t="s">
        <v>186</v>
      </c>
      <c r="B143" s="14" t="s">
        <v>187</v>
      </c>
      <c r="C143" s="14" t="s">
        <v>183</v>
      </c>
      <c r="D143" s="15">
        <v>40</v>
      </c>
      <c r="E143" s="15"/>
      <c r="F143" s="15">
        <f>D143*E143</f>
        <v>0</v>
      </c>
      <c r="G143" s="15"/>
      <c r="H143" s="15">
        <f>D143*G143</f>
        <v>0</v>
      </c>
      <c r="I143" s="15">
        <f t="shared" si="11"/>
        <v>0</v>
      </c>
      <c r="J143" s="15">
        <f t="shared" si="11"/>
        <v>0</v>
      </c>
      <c r="K143" s="3"/>
      <c r="L143" s="3"/>
    </row>
    <row r="144" spans="1:12" x14ac:dyDescent="0.25">
      <c r="A144" s="14" t="s">
        <v>188</v>
      </c>
      <c r="B144" s="14" t="s">
        <v>189</v>
      </c>
      <c r="C144" s="14" t="s">
        <v>65</v>
      </c>
      <c r="D144" s="15">
        <v>40</v>
      </c>
      <c r="E144" s="15"/>
      <c r="F144" s="15">
        <f>D144*E144</f>
        <v>0</v>
      </c>
      <c r="G144" s="15"/>
      <c r="H144" s="15">
        <f>D144*G144</f>
        <v>0</v>
      </c>
      <c r="I144" s="15">
        <f t="shared" si="11"/>
        <v>0</v>
      </c>
      <c r="J144" s="15">
        <f t="shared" si="11"/>
        <v>0</v>
      </c>
      <c r="K144" s="3"/>
      <c r="L144" s="3"/>
    </row>
    <row r="145" spans="1:12" x14ac:dyDescent="0.25">
      <c r="A145" s="14" t="s">
        <v>13</v>
      </c>
      <c r="B145" s="14" t="s">
        <v>13</v>
      </c>
      <c r="C145" s="14" t="s">
        <v>13</v>
      </c>
      <c r="D145" s="15"/>
      <c r="E145" s="15"/>
      <c r="F145" s="15"/>
      <c r="G145" s="15"/>
      <c r="H145" s="15"/>
      <c r="I145" s="15">
        <f t="shared" si="11"/>
        <v>0</v>
      </c>
      <c r="J145" s="15">
        <f t="shared" si="11"/>
        <v>0</v>
      </c>
      <c r="K145" s="3"/>
      <c r="L145" s="3"/>
    </row>
    <row r="146" spans="1:12" x14ac:dyDescent="0.25">
      <c r="A146" s="12" t="s">
        <v>13</v>
      </c>
      <c r="B146" s="12" t="s">
        <v>190</v>
      </c>
      <c r="C146" s="12" t="s">
        <v>13</v>
      </c>
      <c r="D146" s="13"/>
      <c r="E146" s="13"/>
      <c r="F146" s="13"/>
      <c r="G146" s="13"/>
      <c r="H146" s="13"/>
      <c r="I146" s="13"/>
      <c r="J146" s="13"/>
      <c r="K146" s="3"/>
      <c r="L146" s="3"/>
    </row>
    <row r="147" spans="1:12" x14ac:dyDescent="0.25">
      <c r="A147" s="12" t="s">
        <v>13</v>
      </c>
      <c r="B147" s="12" t="s">
        <v>191</v>
      </c>
      <c r="C147" s="12" t="s">
        <v>13</v>
      </c>
      <c r="D147" s="13"/>
      <c r="E147" s="13"/>
      <c r="F147" s="13"/>
      <c r="G147" s="13"/>
      <c r="H147" s="13"/>
      <c r="I147" s="13"/>
      <c r="J147" s="13"/>
      <c r="K147" s="3"/>
      <c r="L147" s="3"/>
    </row>
    <row r="148" spans="1:12" x14ac:dyDescent="0.25">
      <c r="A148" s="14" t="s">
        <v>192</v>
      </c>
      <c r="B148" s="14" t="s">
        <v>193</v>
      </c>
      <c r="C148" s="14" t="s">
        <v>65</v>
      </c>
      <c r="D148" s="15">
        <v>80</v>
      </c>
      <c r="E148" s="15"/>
      <c r="F148" s="15">
        <f>D148*E148</f>
        <v>0</v>
      </c>
      <c r="G148" s="15"/>
      <c r="H148" s="15">
        <f>D148*G148</f>
        <v>0</v>
      </c>
      <c r="I148" s="15">
        <f t="shared" ref="I148:J151" si="12">E148+G148</f>
        <v>0</v>
      </c>
      <c r="J148" s="15">
        <f t="shared" si="12"/>
        <v>0</v>
      </c>
      <c r="K148" s="3"/>
      <c r="L148" s="3"/>
    </row>
    <row r="149" spans="1:12" x14ac:dyDescent="0.25">
      <c r="A149" s="14" t="s">
        <v>194</v>
      </c>
      <c r="B149" s="14" t="s">
        <v>195</v>
      </c>
      <c r="C149" s="14" t="s">
        <v>65</v>
      </c>
      <c r="D149" s="15">
        <v>50</v>
      </c>
      <c r="E149" s="15"/>
      <c r="F149" s="15">
        <f>D149*E149</f>
        <v>0</v>
      </c>
      <c r="G149" s="15"/>
      <c r="H149" s="15">
        <f>D149*G149</f>
        <v>0</v>
      </c>
      <c r="I149" s="15">
        <f t="shared" si="12"/>
        <v>0</v>
      </c>
      <c r="J149" s="15">
        <f t="shared" si="12"/>
        <v>0</v>
      </c>
      <c r="K149" s="3"/>
      <c r="L149" s="3"/>
    </row>
    <row r="150" spans="1:12" x14ac:dyDescent="0.25">
      <c r="A150" s="14" t="s">
        <v>196</v>
      </c>
      <c r="B150" s="14" t="s">
        <v>197</v>
      </c>
      <c r="C150" s="14" t="s">
        <v>65</v>
      </c>
      <c r="D150" s="15">
        <v>400</v>
      </c>
      <c r="E150" s="15"/>
      <c r="F150" s="15">
        <f>D150*E150</f>
        <v>0</v>
      </c>
      <c r="G150" s="15"/>
      <c r="H150" s="15">
        <f>D150*G150</f>
        <v>0</v>
      </c>
      <c r="I150" s="15">
        <f t="shared" si="12"/>
        <v>0</v>
      </c>
      <c r="J150" s="15">
        <f t="shared" si="12"/>
        <v>0</v>
      </c>
      <c r="K150" s="3"/>
      <c r="L150" s="3"/>
    </row>
    <row r="151" spans="1:12" x14ac:dyDescent="0.25">
      <c r="A151" s="14" t="s">
        <v>13</v>
      </c>
      <c r="B151" s="14" t="s">
        <v>13</v>
      </c>
      <c r="C151" s="14" t="s">
        <v>13</v>
      </c>
      <c r="D151" s="15"/>
      <c r="E151" s="15"/>
      <c r="F151" s="15"/>
      <c r="G151" s="15"/>
      <c r="H151" s="15"/>
      <c r="I151" s="15">
        <f t="shared" si="12"/>
        <v>0</v>
      </c>
      <c r="J151" s="15">
        <f t="shared" si="12"/>
        <v>0</v>
      </c>
      <c r="K151" s="3"/>
      <c r="L151" s="3"/>
    </row>
    <row r="152" spans="1:12" x14ac:dyDescent="0.25">
      <c r="A152" s="12" t="s">
        <v>13</v>
      </c>
      <c r="B152" s="12" t="s">
        <v>198</v>
      </c>
      <c r="C152" s="12" t="s">
        <v>13</v>
      </c>
      <c r="D152" s="13"/>
      <c r="E152" s="13"/>
      <c r="F152" s="13"/>
      <c r="G152" s="13"/>
      <c r="H152" s="13"/>
      <c r="I152" s="13"/>
      <c r="J152" s="13"/>
      <c r="K152" s="3"/>
      <c r="L152" s="3"/>
    </row>
    <row r="153" spans="1:12" x14ac:dyDescent="0.25">
      <c r="A153" s="14" t="s">
        <v>199</v>
      </c>
      <c r="B153" s="14" t="s">
        <v>195</v>
      </c>
      <c r="C153" s="14" t="s">
        <v>65</v>
      </c>
      <c r="D153" s="15">
        <v>50</v>
      </c>
      <c r="E153" s="15"/>
      <c r="F153" s="15">
        <f>D153*E153</f>
        <v>0</v>
      </c>
      <c r="G153" s="15"/>
      <c r="H153" s="15">
        <f>D153*G153</f>
        <v>0</v>
      </c>
      <c r="I153" s="15">
        <f t="shared" ref="I153:J155" si="13">E153+G153</f>
        <v>0</v>
      </c>
      <c r="J153" s="15">
        <f t="shared" si="13"/>
        <v>0</v>
      </c>
      <c r="K153" s="3"/>
      <c r="L153" s="3"/>
    </row>
    <row r="154" spans="1:12" x14ac:dyDescent="0.25">
      <c r="A154" s="14" t="s">
        <v>200</v>
      </c>
      <c r="B154" s="14" t="s">
        <v>197</v>
      </c>
      <c r="C154" s="14" t="s">
        <v>65</v>
      </c>
      <c r="D154" s="15">
        <v>80</v>
      </c>
      <c r="E154" s="15"/>
      <c r="F154" s="15">
        <f>D154*E154</f>
        <v>0</v>
      </c>
      <c r="G154" s="15"/>
      <c r="H154" s="15">
        <f>D154*G154</f>
        <v>0</v>
      </c>
      <c r="I154" s="15">
        <f t="shared" si="13"/>
        <v>0</v>
      </c>
      <c r="J154" s="15">
        <f t="shared" si="13"/>
        <v>0</v>
      </c>
      <c r="K154" s="3"/>
      <c r="L154" s="3"/>
    </row>
    <row r="155" spans="1:12" x14ac:dyDescent="0.25">
      <c r="A155" s="14" t="s">
        <v>13</v>
      </c>
      <c r="B155" s="14" t="s">
        <v>13</v>
      </c>
      <c r="C155" s="14" t="s">
        <v>13</v>
      </c>
      <c r="D155" s="15"/>
      <c r="E155" s="15"/>
      <c r="F155" s="15"/>
      <c r="G155" s="15"/>
      <c r="H155" s="15"/>
      <c r="I155" s="15">
        <f t="shared" si="13"/>
        <v>0</v>
      </c>
      <c r="J155" s="15">
        <f t="shared" si="13"/>
        <v>0</v>
      </c>
      <c r="K155" s="3"/>
      <c r="L155" s="3"/>
    </row>
    <row r="156" spans="1:12" x14ac:dyDescent="0.25">
      <c r="A156" s="12" t="s">
        <v>13</v>
      </c>
      <c r="B156" s="12" t="s">
        <v>201</v>
      </c>
      <c r="C156" s="12" t="s">
        <v>13</v>
      </c>
      <c r="D156" s="13"/>
      <c r="E156" s="13"/>
      <c r="F156" s="13"/>
      <c r="G156" s="13"/>
      <c r="H156" s="13"/>
      <c r="I156" s="13"/>
      <c r="J156" s="13"/>
      <c r="K156" s="3"/>
      <c r="L156" s="3"/>
    </row>
    <row r="157" spans="1:12" x14ac:dyDescent="0.25">
      <c r="A157" s="14" t="s">
        <v>202</v>
      </c>
      <c r="B157" s="14" t="s">
        <v>203</v>
      </c>
      <c r="C157" s="14" t="s">
        <v>183</v>
      </c>
      <c r="D157" s="15">
        <v>30</v>
      </c>
      <c r="E157" s="15"/>
      <c r="F157" s="15">
        <f>D157*E157</f>
        <v>0</v>
      </c>
      <c r="G157" s="15"/>
      <c r="H157" s="15">
        <f>D157*G157</f>
        <v>0</v>
      </c>
      <c r="I157" s="15">
        <f t="shared" ref="I157:J161" si="14">E157+G157</f>
        <v>0</v>
      </c>
      <c r="J157" s="15">
        <f t="shared" si="14"/>
        <v>0</v>
      </c>
      <c r="K157" s="3"/>
      <c r="L157" s="3"/>
    </row>
    <row r="158" spans="1:12" x14ac:dyDescent="0.25">
      <c r="A158" s="14" t="s">
        <v>204</v>
      </c>
      <c r="B158" s="14" t="s">
        <v>205</v>
      </c>
      <c r="C158" s="14" t="s">
        <v>183</v>
      </c>
      <c r="D158" s="15">
        <v>5</v>
      </c>
      <c r="E158" s="15"/>
      <c r="F158" s="15">
        <f>D158*E158</f>
        <v>0</v>
      </c>
      <c r="G158" s="15"/>
      <c r="H158" s="15">
        <f>D158*G158</f>
        <v>0</v>
      </c>
      <c r="I158" s="15">
        <f t="shared" si="14"/>
        <v>0</v>
      </c>
      <c r="J158" s="15">
        <f t="shared" si="14"/>
        <v>0</v>
      </c>
      <c r="K158" s="3"/>
      <c r="L158" s="3"/>
    </row>
    <row r="159" spans="1:12" x14ac:dyDescent="0.25">
      <c r="A159" s="14" t="s">
        <v>206</v>
      </c>
      <c r="B159" s="14" t="s">
        <v>207</v>
      </c>
      <c r="C159" s="14" t="s">
        <v>65</v>
      </c>
      <c r="D159" s="15">
        <v>15</v>
      </c>
      <c r="E159" s="15"/>
      <c r="F159" s="15">
        <f>D159*E159</f>
        <v>0</v>
      </c>
      <c r="G159" s="15"/>
      <c r="H159" s="15">
        <f>D159*G159</f>
        <v>0</v>
      </c>
      <c r="I159" s="15">
        <f t="shared" si="14"/>
        <v>0</v>
      </c>
      <c r="J159" s="15">
        <f t="shared" si="14"/>
        <v>0</v>
      </c>
      <c r="K159" s="3"/>
      <c r="L159" s="3"/>
    </row>
    <row r="160" spans="1:12" x14ac:dyDescent="0.25">
      <c r="A160" s="14" t="s">
        <v>208</v>
      </c>
      <c r="B160" s="14" t="s">
        <v>209</v>
      </c>
      <c r="C160" s="14" t="s">
        <v>65</v>
      </c>
      <c r="D160" s="15">
        <v>50</v>
      </c>
      <c r="E160" s="15"/>
      <c r="F160" s="15">
        <f>D160*E160</f>
        <v>0</v>
      </c>
      <c r="G160" s="15"/>
      <c r="H160" s="15">
        <f>D160*G160</f>
        <v>0</v>
      </c>
      <c r="I160" s="15">
        <f t="shared" si="14"/>
        <v>0</v>
      </c>
      <c r="J160" s="15">
        <f t="shared" si="14"/>
        <v>0</v>
      </c>
      <c r="K160" s="3"/>
      <c r="L160" s="3"/>
    </row>
    <row r="161" spans="1:12" x14ac:dyDescent="0.25">
      <c r="A161" s="14" t="s">
        <v>13</v>
      </c>
      <c r="B161" s="14" t="s">
        <v>13</v>
      </c>
      <c r="C161" s="14" t="s">
        <v>13</v>
      </c>
      <c r="D161" s="15"/>
      <c r="E161" s="15"/>
      <c r="F161" s="15"/>
      <c r="G161" s="15"/>
      <c r="H161" s="15"/>
      <c r="I161" s="15">
        <f t="shared" si="14"/>
        <v>0</v>
      </c>
      <c r="J161" s="15">
        <f t="shared" si="14"/>
        <v>0</v>
      </c>
      <c r="K161" s="3"/>
      <c r="L161" s="3"/>
    </row>
    <row r="162" spans="1:12" x14ac:dyDescent="0.25">
      <c r="A162" s="12" t="s">
        <v>13</v>
      </c>
      <c r="B162" s="12" t="s">
        <v>210</v>
      </c>
      <c r="C162" s="12" t="s">
        <v>13</v>
      </c>
      <c r="D162" s="13"/>
      <c r="E162" s="13"/>
      <c r="F162" s="13"/>
      <c r="G162" s="13"/>
      <c r="H162" s="13"/>
      <c r="I162" s="13"/>
      <c r="J162" s="13"/>
      <c r="K162" s="3"/>
      <c r="L162" s="3"/>
    </row>
    <row r="163" spans="1:12" x14ac:dyDescent="0.25">
      <c r="A163" s="14" t="s">
        <v>211</v>
      </c>
      <c r="B163" s="14" t="s">
        <v>212</v>
      </c>
      <c r="C163" s="14" t="s">
        <v>183</v>
      </c>
      <c r="D163" s="15">
        <v>45</v>
      </c>
      <c r="E163" s="15"/>
      <c r="F163" s="15">
        <f>D163*E163</f>
        <v>0</v>
      </c>
      <c r="G163" s="15"/>
      <c r="H163" s="15">
        <f>D163*G163</f>
        <v>0</v>
      </c>
      <c r="I163" s="15">
        <f t="shared" ref="I163:J165" si="15">E163+G163</f>
        <v>0</v>
      </c>
      <c r="J163" s="15">
        <f t="shared" si="15"/>
        <v>0</v>
      </c>
      <c r="K163" s="3"/>
      <c r="L163" s="3"/>
    </row>
    <row r="164" spans="1:12" x14ac:dyDescent="0.25">
      <c r="A164" s="14" t="s">
        <v>213</v>
      </c>
      <c r="B164" s="14" t="s">
        <v>214</v>
      </c>
      <c r="C164" s="14" t="s">
        <v>183</v>
      </c>
      <c r="D164" s="15">
        <v>30</v>
      </c>
      <c r="E164" s="15"/>
      <c r="F164" s="15">
        <f>D164*E164</f>
        <v>0</v>
      </c>
      <c r="G164" s="15"/>
      <c r="H164" s="15">
        <f>D164*G164</f>
        <v>0</v>
      </c>
      <c r="I164" s="15">
        <f t="shared" si="15"/>
        <v>0</v>
      </c>
      <c r="J164" s="15">
        <f t="shared" si="15"/>
        <v>0</v>
      </c>
      <c r="K164" s="3"/>
      <c r="L164" s="3"/>
    </row>
    <row r="165" spans="1:12" x14ac:dyDescent="0.25">
      <c r="A165" s="14" t="s">
        <v>13</v>
      </c>
      <c r="B165" s="14" t="s">
        <v>13</v>
      </c>
      <c r="C165" s="14" t="s">
        <v>13</v>
      </c>
      <c r="D165" s="15"/>
      <c r="E165" s="15"/>
      <c r="F165" s="15"/>
      <c r="G165" s="15"/>
      <c r="H165" s="15"/>
      <c r="I165" s="15">
        <f t="shared" si="15"/>
        <v>0</v>
      </c>
      <c r="J165" s="15">
        <f t="shared" si="15"/>
        <v>0</v>
      </c>
      <c r="K165" s="3"/>
      <c r="L165" s="3"/>
    </row>
    <row r="166" spans="1:12" x14ac:dyDescent="0.25">
      <c r="A166" s="12" t="s">
        <v>13</v>
      </c>
      <c r="B166" s="12" t="s">
        <v>215</v>
      </c>
      <c r="C166" s="12" t="s">
        <v>13</v>
      </c>
      <c r="D166" s="13"/>
      <c r="E166" s="13"/>
      <c r="F166" s="13"/>
      <c r="G166" s="13"/>
      <c r="H166" s="13"/>
      <c r="I166" s="13"/>
      <c r="J166" s="13"/>
      <c r="K166" s="3"/>
      <c r="L166" s="3"/>
    </row>
    <row r="167" spans="1:12" x14ac:dyDescent="0.25">
      <c r="A167" s="14" t="s">
        <v>216</v>
      </c>
      <c r="B167" s="14" t="s">
        <v>217</v>
      </c>
      <c r="C167" s="14" t="s">
        <v>218</v>
      </c>
      <c r="D167" s="15">
        <v>170</v>
      </c>
      <c r="E167" s="15"/>
      <c r="F167" s="15">
        <f>D167*E167</f>
        <v>0</v>
      </c>
      <c r="G167" s="15"/>
      <c r="H167" s="15">
        <f>D167*G167</f>
        <v>0</v>
      </c>
      <c r="I167" s="15">
        <f>E167+G167</f>
        <v>0</v>
      </c>
      <c r="J167" s="15">
        <f>F167+H167</f>
        <v>0</v>
      </c>
      <c r="K167" s="3"/>
      <c r="L167" s="3"/>
    </row>
    <row r="168" spans="1:12" x14ac:dyDescent="0.25">
      <c r="A168" s="14" t="s">
        <v>13</v>
      </c>
      <c r="B168" s="14" t="s">
        <v>13</v>
      </c>
      <c r="C168" s="14" t="s">
        <v>13</v>
      </c>
      <c r="D168" s="15"/>
      <c r="E168" s="15"/>
      <c r="F168" s="15"/>
      <c r="G168" s="15"/>
      <c r="H168" s="15"/>
      <c r="I168" s="15">
        <f>E168+G168</f>
        <v>0</v>
      </c>
      <c r="J168" s="15">
        <f>F168+H168</f>
        <v>0</v>
      </c>
      <c r="K168" s="3"/>
      <c r="L168" s="3"/>
    </row>
    <row r="169" spans="1:12" x14ac:dyDescent="0.25">
      <c r="A169" s="12" t="s">
        <v>13</v>
      </c>
      <c r="B169" s="12" t="s">
        <v>219</v>
      </c>
      <c r="C169" s="12" t="s">
        <v>13</v>
      </c>
      <c r="D169" s="13"/>
      <c r="E169" s="13"/>
      <c r="F169" s="13"/>
      <c r="G169" s="13"/>
      <c r="H169" s="13"/>
      <c r="I169" s="13"/>
      <c r="J169" s="13"/>
      <c r="K169" s="3"/>
      <c r="L169" s="3"/>
    </row>
    <row r="170" spans="1:12" x14ac:dyDescent="0.25">
      <c r="A170" s="14" t="s">
        <v>220</v>
      </c>
      <c r="B170" s="14" t="s">
        <v>221</v>
      </c>
      <c r="C170" s="14" t="s">
        <v>65</v>
      </c>
      <c r="D170" s="15">
        <v>120</v>
      </c>
      <c r="E170" s="15"/>
      <c r="F170" s="15">
        <f>D170*E170</f>
        <v>0</v>
      </c>
      <c r="G170" s="15"/>
      <c r="H170" s="15">
        <f>D170*G170</f>
        <v>0</v>
      </c>
      <c r="I170" s="15">
        <f>E170+G170</f>
        <v>0</v>
      </c>
      <c r="J170" s="15">
        <f>F170+H170</f>
        <v>0</v>
      </c>
      <c r="K170" s="3"/>
      <c r="L170" s="3"/>
    </row>
    <row r="171" spans="1:12" x14ac:dyDescent="0.25">
      <c r="A171" s="14" t="s">
        <v>13</v>
      </c>
      <c r="B171" s="14" t="s">
        <v>13</v>
      </c>
      <c r="C171" s="14" t="s">
        <v>13</v>
      </c>
      <c r="D171" s="15"/>
      <c r="E171" s="15"/>
      <c r="F171" s="15"/>
      <c r="G171" s="15"/>
      <c r="H171" s="15"/>
      <c r="I171" s="15">
        <f>E171+G171</f>
        <v>0</v>
      </c>
      <c r="J171" s="15">
        <f>F171+H171</f>
        <v>0</v>
      </c>
      <c r="K171" s="3"/>
      <c r="L171" s="3"/>
    </row>
    <row r="172" spans="1:12" x14ac:dyDescent="0.25">
      <c r="A172" s="12" t="s">
        <v>13</v>
      </c>
      <c r="B172" s="12" t="s">
        <v>222</v>
      </c>
      <c r="C172" s="12" t="s">
        <v>13</v>
      </c>
      <c r="D172" s="13"/>
      <c r="E172" s="13"/>
      <c r="F172" s="13"/>
      <c r="G172" s="13"/>
      <c r="H172" s="13"/>
      <c r="I172" s="13"/>
      <c r="J172" s="13"/>
      <c r="K172" s="3"/>
      <c r="L172" s="3"/>
    </row>
    <row r="173" spans="1:12" x14ac:dyDescent="0.25">
      <c r="A173" s="12" t="s">
        <v>13</v>
      </c>
      <c r="B173" s="12" t="s">
        <v>223</v>
      </c>
      <c r="C173" s="12" t="s">
        <v>13</v>
      </c>
      <c r="D173" s="13"/>
      <c r="E173" s="13"/>
      <c r="F173" s="13"/>
      <c r="G173" s="13"/>
      <c r="H173" s="13"/>
      <c r="I173" s="13"/>
      <c r="J173" s="13"/>
      <c r="K173" s="3"/>
      <c r="L173" s="3"/>
    </row>
    <row r="174" spans="1:12" x14ac:dyDescent="0.25">
      <c r="A174" s="14" t="s">
        <v>224</v>
      </c>
      <c r="B174" s="14" t="s">
        <v>225</v>
      </c>
      <c r="C174" s="14" t="s">
        <v>65</v>
      </c>
      <c r="D174" s="15">
        <v>90</v>
      </c>
      <c r="E174" s="15"/>
      <c r="F174" s="15">
        <f>D174*E174</f>
        <v>0</v>
      </c>
      <c r="G174" s="15"/>
      <c r="H174" s="15">
        <f>D174*G174</f>
        <v>0</v>
      </c>
      <c r="I174" s="15">
        <f>E174+G174</f>
        <v>0</v>
      </c>
      <c r="J174" s="15">
        <f>F174+H174</f>
        <v>0</v>
      </c>
      <c r="K174" s="3"/>
      <c r="L174" s="3"/>
    </row>
    <row r="175" spans="1:12" x14ac:dyDescent="0.25">
      <c r="A175" s="14" t="s">
        <v>13</v>
      </c>
      <c r="B175" s="14" t="s">
        <v>13</v>
      </c>
      <c r="C175" s="14" t="s">
        <v>13</v>
      </c>
      <c r="D175" s="15"/>
      <c r="E175" s="15"/>
      <c r="F175" s="15"/>
      <c r="G175" s="15"/>
      <c r="H175" s="15"/>
      <c r="I175" s="15">
        <f>E175+G175</f>
        <v>0</v>
      </c>
      <c r="J175" s="15">
        <f>F175+H175</f>
        <v>0</v>
      </c>
      <c r="K175" s="3"/>
      <c r="L175" s="3"/>
    </row>
    <row r="176" spans="1:12" x14ac:dyDescent="0.25">
      <c r="A176" s="12" t="s">
        <v>13</v>
      </c>
      <c r="B176" s="12" t="s">
        <v>226</v>
      </c>
      <c r="C176" s="12" t="s">
        <v>13</v>
      </c>
      <c r="D176" s="13"/>
      <c r="E176" s="13"/>
      <c r="F176" s="13"/>
      <c r="G176" s="13"/>
      <c r="H176" s="13"/>
      <c r="I176" s="13"/>
      <c r="J176" s="13"/>
      <c r="K176" s="3"/>
      <c r="L176" s="3"/>
    </row>
    <row r="177" spans="1:12" x14ac:dyDescent="0.25">
      <c r="A177" s="14" t="s">
        <v>227</v>
      </c>
      <c r="B177" s="14" t="s">
        <v>228</v>
      </c>
      <c r="C177" s="14" t="s">
        <v>65</v>
      </c>
      <c r="D177" s="15">
        <v>320</v>
      </c>
      <c r="E177" s="15"/>
      <c r="F177" s="15">
        <f>D177*E177</f>
        <v>0</v>
      </c>
      <c r="G177" s="15"/>
      <c r="H177" s="15">
        <f>D177*G177</f>
        <v>0</v>
      </c>
      <c r="I177" s="15">
        <f>E177+G177</f>
        <v>0</v>
      </c>
      <c r="J177" s="15">
        <f>F177+H177</f>
        <v>0</v>
      </c>
      <c r="K177" s="3"/>
      <c r="L177" s="3"/>
    </row>
    <row r="178" spans="1:12" x14ac:dyDescent="0.25">
      <c r="A178" s="14" t="s">
        <v>13</v>
      </c>
      <c r="B178" s="14" t="s">
        <v>13</v>
      </c>
      <c r="C178" s="14" t="s">
        <v>13</v>
      </c>
      <c r="D178" s="15"/>
      <c r="E178" s="15"/>
      <c r="F178" s="15"/>
      <c r="G178" s="15"/>
      <c r="H178" s="15"/>
      <c r="I178" s="15">
        <f>E178+G178</f>
        <v>0</v>
      </c>
      <c r="J178" s="15">
        <f>F178+H178</f>
        <v>0</v>
      </c>
      <c r="K178" s="3"/>
      <c r="L178" s="3"/>
    </row>
    <row r="179" spans="1:12" x14ac:dyDescent="0.25">
      <c r="A179" s="12" t="s">
        <v>13</v>
      </c>
      <c r="B179" s="12" t="s">
        <v>229</v>
      </c>
      <c r="C179" s="12" t="s">
        <v>13</v>
      </c>
      <c r="D179" s="13"/>
      <c r="E179" s="13"/>
      <c r="F179" s="13"/>
      <c r="G179" s="13"/>
      <c r="H179" s="13"/>
      <c r="I179" s="13"/>
      <c r="J179" s="13"/>
      <c r="K179" s="3"/>
      <c r="L179" s="3"/>
    </row>
    <row r="180" spans="1:12" x14ac:dyDescent="0.25">
      <c r="A180" s="12" t="s">
        <v>13</v>
      </c>
      <c r="B180" s="12" t="s">
        <v>230</v>
      </c>
      <c r="C180" s="12" t="s">
        <v>13</v>
      </c>
      <c r="D180" s="13"/>
      <c r="E180" s="13"/>
      <c r="F180" s="13"/>
      <c r="G180" s="13"/>
      <c r="H180" s="13"/>
      <c r="I180" s="13"/>
      <c r="J180" s="13"/>
      <c r="K180" s="3"/>
      <c r="L180" s="3"/>
    </row>
    <row r="181" spans="1:12" x14ac:dyDescent="0.25">
      <c r="A181" s="14" t="s">
        <v>231</v>
      </c>
      <c r="B181" s="14" t="s">
        <v>232</v>
      </c>
      <c r="C181" s="14" t="s">
        <v>65</v>
      </c>
      <c r="D181" s="15">
        <v>65</v>
      </c>
      <c r="E181" s="15"/>
      <c r="F181" s="15">
        <f>D181*E181</f>
        <v>0</v>
      </c>
      <c r="G181" s="15"/>
      <c r="H181" s="15">
        <f>D181*G181</f>
        <v>0</v>
      </c>
      <c r="I181" s="15">
        <f>E181+G181</f>
        <v>0</v>
      </c>
      <c r="J181" s="15">
        <f>F181+H181</f>
        <v>0</v>
      </c>
      <c r="K181" s="3"/>
      <c r="L181" s="3"/>
    </row>
    <row r="182" spans="1:12" x14ac:dyDescent="0.25">
      <c r="A182" s="14" t="s">
        <v>13</v>
      </c>
      <c r="B182" s="14" t="s">
        <v>13</v>
      </c>
      <c r="C182" s="14" t="s">
        <v>13</v>
      </c>
      <c r="D182" s="15"/>
      <c r="E182" s="15"/>
      <c r="F182" s="15"/>
      <c r="G182" s="15"/>
      <c r="H182" s="15"/>
      <c r="I182" s="15">
        <f>E182+G182</f>
        <v>0</v>
      </c>
      <c r="J182" s="15">
        <f>F182+H182</f>
        <v>0</v>
      </c>
      <c r="K182" s="3"/>
      <c r="L182" s="3"/>
    </row>
    <row r="183" spans="1:12" x14ac:dyDescent="0.25">
      <c r="A183" s="12" t="s">
        <v>13</v>
      </c>
      <c r="B183" s="12" t="s">
        <v>233</v>
      </c>
      <c r="C183" s="12" t="s">
        <v>13</v>
      </c>
      <c r="D183" s="13"/>
      <c r="E183" s="13"/>
      <c r="F183" s="13"/>
      <c r="G183" s="13"/>
      <c r="H183" s="13"/>
      <c r="I183" s="13"/>
      <c r="J183" s="13"/>
      <c r="K183" s="3"/>
      <c r="L183" s="3"/>
    </row>
    <row r="184" spans="1:12" x14ac:dyDescent="0.25">
      <c r="A184" s="12" t="s">
        <v>13</v>
      </c>
      <c r="B184" s="12" t="s">
        <v>234</v>
      </c>
      <c r="C184" s="12" t="s">
        <v>13</v>
      </c>
      <c r="D184" s="13"/>
      <c r="E184" s="13"/>
      <c r="F184" s="13"/>
      <c r="G184" s="13"/>
      <c r="H184" s="13"/>
      <c r="I184" s="13"/>
      <c r="J184" s="13"/>
      <c r="K184" s="3"/>
      <c r="L184" s="3"/>
    </row>
    <row r="185" spans="1:12" x14ac:dyDescent="0.25">
      <c r="A185" s="14" t="s">
        <v>235</v>
      </c>
      <c r="B185" s="14" t="s">
        <v>236</v>
      </c>
      <c r="C185" s="14" t="s">
        <v>237</v>
      </c>
      <c r="D185" s="15">
        <v>0.8</v>
      </c>
      <c r="E185" s="15"/>
      <c r="F185" s="15">
        <f>D185*E185</f>
        <v>0</v>
      </c>
      <c r="G185" s="15"/>
      <c r="H185" s="15">
        <f>D185*G185</f>
        <v>0</v>
      </c>
      <c r="I185" s="15">
        <f>E185+G185</f>
        <v>0</v>
      </c>
      <c r="J185" s="15">
        <f>F185+H185</f>
        <v>0</v>
      </c>
      <c r="K185" s="3"/>
      <c r="L185" s="3"/>
    </row>
    <row r="186" spans="1:12" x14ac:dyDescent="0.25">
      <c r="A186" s="14" t="s">
        <v>13</v>
      </c>
      <c r="B186" s="14" t="s">
        <v>13</v>
      </c>
      <c r="C186" s="14" t="s">
        <v>13</v>
      </c>
      <c r="D186" s="15"/>
      <c r="E186" s="15"/>
      <c r="F186" s="15"/>
      <c r="G186" s="15"/>
      <c r="H186" s="15"/>
      <c r="I186" s="15">
        <f>E186+G186</f>
        <v>0</v>
      </c>
      <c r="J186" s="15">
        <f>F186+H186</f>
        <v>0</v>
      </c>
      <c r="K186" s="3"/>
      <c r="L186" s="3"/>
    </row>
    <row r="187" spans="1:12" x14ac:dyDescent="0.25">
      <c r="A187" s="12" t="s">
        <v>13</v>
      </c>
      <c r="B187" s="12" t="s">
        <v>238</v>
      </c>
      <c r="C187" s="12" t="s">
        <v>13</v>
      </c>
      <c r="D187" s="13"/>
      <c r="E187" s="13"/>
      <c r="F187" s="13"/>
      <c r="G187" s="13"/>
      <c r="H187" s="13"/>
      <c r="I187" s="13"/>
      <c r="J187" s="13"/>
      <c r="K187" s="3"/>
      <c r="L187" s="3"/>
    </row>
    <row r="188" spans="1:12" x14ac:dyDescent="0.25">
      <c r="A188" s="14" t="s">
        <v>239</v>
      </c>
      <c r="B188" s="14" t="s">
        <v>240</v>
      </c>
      <c r="C188" s="14" t="s">
        <v>65</v>
      </c>
      <c r="D188" s="15">
        <v>6</v>
      </c>
      <c r="E188" s="15"/>
      <c r="F188" s="15">
        <f>D188*E188</f>
        <v>0</v>
      </c>
      <c r="G188" s="15"/>
      <c r="H188" s="15">
        <f>D188*G188</f>
        <v>0</v>
      </c>
      <c r="I188" s="15">
        <f t="shared" ref="I188:J190" si="16">E188+G188</f>
        <v>0</v>
      </c>
      <c r="J188" s="15">
        <f t="shared" si="16"/>
        <v>0</v>
      </c>
      <c r="K188" s="3"/>
      <c r="L188" s="3"/>
    </row>
    <row r="189" spans="1:12" x14ac:dyDescent="0.25">
      <c r="A189" s="14" t="s">
        <v>241</v>
      </c>
      <c r="B189" s="14" t="s">
        <v>242</v>
      </c>
      <c r="C189" s="14" t="s">
        <v>65</v>
      </c>
      <c r="D189" s="15">
        <v>67</v>
      </c>
      <c r="E189" s="15"/>
      <c r="F189" s="15">
        <f>D189*E189</f>
        <v>0</v>
      </c>
      <c r="G189" s="15"/>
      <c r="H189" s="15">
        <f>D189*G189</f>
        <v>0</v>
      </c>
      <c r="I189" s="15">
        <f t="shared" si="16"/>
        <v>0</v>
      </c>
      <c r="J189" s="15">
        <f t="shared" si="16"/>
        <v>0</v>
      </c>
      <c r="K189" s="3"/>
      <c r="L189" s="3"/>
    </row>
    <row r="190" spans="1:12" x14ac:dyDescent="0.25">
      <c r="A190" s="14" t="s">
        <v>13</v>
      </c>
      <c r="B190" s="14" t="s">
        <v>13</v>
      </c>
      <c r="C190" s="14" t="s">
        <v>13</v>
      </c>
      <c r="D190" s="15"/>
      <c r="E190" s="15"/>
      <c r="F190" s="15"/>
      <c r="G190" s="15"/>
      <c r="H190" s="15"/>
      <c r="I190" s="15">
        <f t="shared" si="16"/>
        <v>0</v>
      </c>
      <c r="J190" s="15">
        <f t="shared" si="16"/>
        <v>0</v>
      </c>
      <c r="K190" s="3"/>
      <c r="L190" s="3"/>
    </row>
    <row r="191" spans="1:12" x14ac:dyDescent="0.25">
      <c r="A191" s="12" t="s">
        <v>13</v>
      </c>
      <c r="B191" s="12" t="s">
        <v>243</v>
      </c>
      <c r="C191" s="12" t="s">
        <v>13</v>
      </c>
      <c r="D191" s="13"/>
      <c r="E191" s="13"/>
      <c r="F191" s="13"/>
      <c r="G191" s="13"/>
      <c r="H191" s="13"/>
      <c r="I191" s="13"/>
      <c r="J191" s="13"/>
      <c r="K191" s="3"/>
      <c r="L191" s="3"/>
    </row>
    <row r="192" spans="1:12" x14ac:dyDescent="0.25">
      <c r="A192" s="14" t="s">
        <v>244</v>
      </c>
      <c r="B192" s="14" t="s">
        <v>245</v>
      </c>
      <c r="C192" s="14" t="s">
        <v>183</v>
      </c>
      <c r="D192" s="15">
        <v>130</v>
      </c>
      <c r="E192" s="15"/>
      <c r="F192" s="15">
        <f t="shared" ref="F192:F198" si="17">D192*E192</f>
        <v>0</v>
      </c>
      <c r="G192" s="15"/>
      <c r="H192" s="15">
        <f t="shared" ref="H192:H198" si="18">D192*G192</f>
        <v>0</v>
      </c>
      <c r="I192" s="15">
        <f t="shared" ref="I192:I200" si="19">E192+G192</f>
        <v>0</v>
      </c>
      <c r="J192" s="15">
        <f t="shared" ref="J192:J200" si="20">F192+H192</f>
        <v>0</v>
      </c>
      <c r="K192" s="3"/>
      <c r="L192" s="3"/>
    </row>
    <row r="193" spans="1:12" x14ac:dyDescent="0.25">
      <c r="A193" s="14" t="s">
        <v>246</v>
      </c>
      <c r="B193" s="14" t="s">
        <v>247</v>
      </c>
      <c r="C193" s="14" t="s">
        <v>183</v>
      </c>
      <c r="D193" s="15">
        <v>278</v>
      </c>
      <c r="E193" s="15"/>
      <c r="F193" s="15">
        <f t="shared" si="17"/>
        <v>0</v>
      </c>
      <c r="G193" s="15"/>
      <c r="H193" s="15">
        <f t="shared" si="18"/>
        <v>0</v>
      </c>
      <c r="I193" s="15">
        <f t="shared" si="19"/>
        <v>0</v>
      </c>
      <c r="J193" s="15">
        <f t="shared" si="20"/>
        <v>0</v>
      </c>
      <c r="K193" s="3"/>
      <c r="L193" s="3"/>
    </row>
    <row r="194" spans="1:12" x14ac:dyDescent="0.25">
      <c r="A194" s="14" t="s">
        <v>248</v>
      </c>
      <c r="B194" s="14" t="s">
        <v>249</v>
      </c>
      <c r="C194" s="14" t="s">
        <v>183</v>
      </c>
      <c r="D194" s="15">
        <v>210</v>
      </c>
      <c r="E194" s="15"/>
      <c r="F194" s="15">
        <f t="shared" si="17"/>
        <v>0</v>
      </c>
      <c r="G194" s="15"/>
      <c r="H194" s="15">
        <f t="shared" si="18"/>
        <v>0</v>
      </c>
      <c r="I194" s="15">
        <f t="shared" si="19"/>
        <v>0</v>
      </c>
      <c r="J194" s="15">
        <f t="shared" si="20"/>
        <v>0</v>
      </c>
      <c r="K194" s="3"/>
      <c r="L194" s="3"/>
    </row>
    <row r="195" spans="1:12" x14ac:dyDescent="0.25">
      <c r="A195" s="14" t="s">
        <v>250</v>
      </c>
      <c r="B195" s="14" t="s">
        <v>251</v>
      </c>
      <c r="C195" s="14" t="s">
        <v>183</v>
      </c>
      <c r="D195" s="15">
        <v>205</v>
      </c>
      <c r="E195" s="15"/>
      <c r="F195" s="15">
        <f t="shared" si="17"/>
        <v>0</v>
      </c>
      <c r="G195" s="15"/>
      <c r="H195" s="15">
        <f t="shared" si="18"/>
        <v>0</v>
      </c>
      <c r="I195" s="15">
        <f t="shared" si="19"/>
        <v>0</v>
      </c>
      <c r="J195" s="15">
        <f t="shared" si="20"/>
        <v>0</v>
      </c>
      <c r="K195" s="3"/>
      <c r="L195" s="3"/>
    </row>
    <row r="196" spans="1:12" x14ac:dyDescent="0.25">
      <c r="A196" s="14" t="s">
        <v>252</v>
      </c>
      <c r="B196" s="14" t="s">
        <v>253</v>
      </c>
      <c r="C196" s="14" t="s">
        <v>183</v>
      </c>
      <c r="D196" s="15">
        <v>1160</v>
      </c>
      <c r="E196" s="15"/>
      <c r="F196" s="15">
        <f t="shared" si="17"/>
        <v>0</v>
      </c>
      <c r="G196" s="15"/>
      <c r="H196" s="15">
        <f t="shared" si="18"/>
        <v>0</v>
      </c>
      <c r="I196" s="15">
        <f t="shared" si="19"/>
        <v>0</v>
      </c>
      <c r="J196" s="15">
        <f t="shared" si="20"/>
        <v>0</v>
      </c>
      <c r="K196" s="3"/>
      <c r="L196" s="3"/>
    </row>
    <row r="197" spans="1:12" x14ac:dyDescent="0.25">
      <c r="A197" s="14" t="s">
        <v>254</v>
      </c>
      <c r="B197" s="14" t="s">
        <v>255</v>
      </c>
      <c r="C197" s="14" t="s">
        <v>183</v>
      </c>
      <c r="D197" s="15">
        <v>1120</v>
      </c>
      <c r="E197" s="15"/>
      <c r="F197" s="15">
        <f t="shared" si="17"/>
        <v>0</v>
      </c>
      <c r="G197" s="15"/>
      <c r="H197" s="15">
        <f t="shared" si="18"/>
        <v>0</v>
      </c>
      <c r="I197" s="15">
        <f t="shared" si="19"/>
        <v>0</v>
      </c>
      <c r="J197" s="15">
        <f t="shared" si="20"/>
        <v>0</v>
      </c>
      <c r="K197" s="3"/>
      <c r="L197" s="3"/>
    </row>
    <row r="198" spans="1:12" x14ac:dyDescent="0.25">
      <c r="A198" s="14" t="s">
        <v>256</v>
      </c>
      <c r="B198" s="14" t="s">
        <v>257</v>
      </c>
      <c r="C198" s="14" t="s">
        <v>183</v>
      </c>
      <c r="D198" s="15">
        <v>770</v>
      </c>
      <c r="E198" s="15"/>
      <c r="F198" s="15">
        <f t="shared" si="17"/>
        <v>0</v>
      </c>
      <c r="G198" s="15"/>
      <c r="H198" s="15">
        <f t="shared" si="18"/>
        <v>0</v>
      </c>
      <c r="I198" s="15">
        <f t="shared" si="19"/>
        <v>0</v>
      </c>
      <c r="J198" s="15">
        <f t="shared" si="20"/>
        <v>0</v>
      </c>
      <c r="K198" s="3"/>
      <c r="L198" s="3"/>
    </row>
    <row r="199" spans="1:12" x14ac:dyDescent="0.25">
      <c r="A199" s="14" t="s">
        <v>13</v>
      </c>
      <c r="B199" s="14" t="s">
        <v>13</v>
      </c>
      <c r="C199" s="14" t="s">
        <v>13</v>
      </c>
      <c r="D199" s="15"/>
      <c r="E199" s="15"/>
      <c r="F199" s="15"/>
      <c r="G199" s="15"/>
      <c r="H199" s="15"/>
      <c r="I199" s="15">
        <f t="shared" si="19"/>
        <v>0</v>
      </c>
      <c r="J199" s="15">
        <f t="shared" si="20"/>
        <v>0</v>
      </c>
      <c r="K199" s="3"/>
      <c r="L199" s="3"/>
    </row>
    <row r="200" spans="1:12" x14ac:dyDescent="0.25">
      <c r="A200" s="14" t="s">
        <v>13</v>
      </c>
      <c r="B200" s="14" t="s">
        <v>13</v>
      </c>
      <c r="C200" s="14" t="s">
        <v>13</v>
      </c>
      <c r="D200" s="15"/>
      <c r="E200" s="15"/>
      <c r="F200" s="15"/>
      <c r="G200" s="15"/>
      <c r="H200" s="15"/>
      <c r="I200" s="15">
        <f t="shared" si="19"/>
        <v>0</v>
      </c>
      <c r="J200" s="15">
        <f t="shared" si="20"/>
        <v>0</v>
      </c>
      <c r="K200" s="3"/>
      <c r="L200" s="3"/>
    </row>
    <row r="201" spans="1:12" x14ac:dyDescent="0.25">
      <c r="A201" s="12" t="s">
        <v>13</v>
      </c>
      <c r="B201" s="12" t="s">
        <v>258</v>
      </c>
      <c r="C201" s="12" t="s">
        <v>13</v>
      </c>
      <c r="D201" s="13"/>
      <c r="E201" s="13"/>
      <c r="F201" s="13"/>
      <c r="G201" s="13"/>
      <c r="H201" s="13"/>
      <c r="I201" s="13"/>
      <c r="J201" s="13"/>
      <c r="K201" s="3"/>
      <c r="L201" s="3"/>
    </row>
    <row r="202" spans="1:12" x14ac:dyDescent="0.25">
      <c r="A202" s="14" t="s">
        <v>259</v>
      </c>
      <c r="B202" s="14" t="s">
        <v>260</v>
      </c>
      <c r="C202" s="14" t="s">
        <v>183</v>
      </c>
      <c r="D202" s="15">
        <v>57</v>
      </c>
      <c r="E202" s="15"/>
      <c r="F202" s="15">
        <f>D202*E202</f>
        <v>0</v>
      </c>
      <c r="G202" s="15"/>
      <c r="H202" s="15">
        <f>D202*G202</f>
        <v>0</v>
      </c>
      <c r="I202" s="15">
        <f t="shared" ref="I202:J205" si="21">E202+G202</f>
        <v>0</v>
      </c>
      <c r="J202" s="15">
        <f t="shared" si="21"/>
        <v>0</v>
      </c>
      <c r="K202" s="3"/>
      <c r="L202" s="3"/>
    </row>
    <row r="203" spans="1:12" x14ac:dyDescent="0.25">
      <c r="A203" s="14" t="s">
        <v>261</v>
      </c>
      <c r="B203" s="14" t="s">
        <v>262</v>
      </c>
      <c r="C203" s="14" t="s">
        <v>183</v>
      </c>
      <c r="D203" s="15">
        <v>47</v>
      </c>
      <c r="E203" s="15"/>
      <c r="F203" s="15">
        <f>D203*E203</f>
        <v>0</v>
      </c>
      <c r="G203" s="15"/>
      <c r="H203" s="15">
        <f>D203*G203</f>
        <v>0</v>
      </c>
      <c r="I203" s="15">
        <f t="shared" si="21"/>
        <v>0</v>
      </c>
      <c r="J203" s="15">
        <f t="shared" si="21"/>
        <v>0</v>
      </c>
      <c r="K203" s="3"/>
      <c r="L203" s="3"/>
    </row>
    <row r="204" spans="1:12" x14ac:dyDescent="0.25">
      <c r="A204" s="14" t="s">
        <v>263</v>
      </c>
      <c r="B204" s="14" t="s">
        <v>264</v>
      </c>
      <c r="C204" s="14" t="s">
        <v>183</v>
      </c>
      <c r="D204" s="15">
        <v>18</v>
      </c>
      <c r="E204" s="15"/>
      <c r="F204" s="15">
        <f>D204*E204</f>
        <v>0</v>
      </c>
      <c r="G204" s="15"/>
      <c r="H204" s="15">
        <f>D204*G204</f>
        <v>0</v>
      </c>
      <c r="I204" s="15">
        <f t="shared" si="21"/>
        <v>0</v>
      </c>
      <c r="J204" s="15">
        <f t="shared" si="21"/>
        <v>0</v>
      </c>
      <c r="K204" s="3"/>
      <c r="L204" s="3"/>
    </row>
    <row r="205" spans="1:12" x14ac:dyDescent="0.25">
      <c r="A205" s="14" t="s">
        <v>13</v>
      </c>
      <c r="B205" s="14" t="s">
        <v>13</v>
      </c>
      <c r="C205" s="14" t="s">
        <v>13</v>
      </c>
      <c r="D205" s="15"/>
      <c r="E205" s="15"/>
      <c r="F205" s="15"/>
      <c r="G205" s="15"/>
      <c r="H205" s="15"/>
      <c r="I205" s="15">
        <f t="shared" si="21"/>
        <v>0</v>
      </c>
      <c r="J205" s="15">
        <f t="shared" si="21"/>
        <v>0</v>
      </c>
      <c r="K205" s="3"/>
      <c r="L205" s="3"/>
    </row>
    <row r="206" spans="1:12" x14ac:dyDescent="0.25">
      <c r="A206" s="12" t="s">
        <v>13</v>
      </c>
      <c r="B206" s="12" t="s">
        <v>265</v>
      </c>
      <c r="C206" s="12" t="s">
        <v>13</v>
      </c>
      <c r="D206" s="13"/>
      <c r="E206" s="13"/>
      <c r="F206" s="13"/>
      <c r="G206" s="13"/>
      <c r="H206" s="13"/>
      <c r="I206" s="13"/>
      <c r="J206" s="13"/>
      <c r="K206" s="3"/>
      <c r="L206" s="3"/>
    </row>
    <row r="207" spans="1:12" x14ac:dyDescent="0.25">
      <c r="A207" s="14" t="s">
        <v>266</v>
      </c>
      <c r="B207" s="14" t="s">
        <v>267</v>
      </c>
      <c r="C207" s="14" t="s">
        <v>183</v>
      </c>
      <c r="D207" s="15">
        <v>23</v>
      </c>
      <c r="E207" s="15"/>
      <c r="F207" s="15">
        <f>D207*E207</f>
        <v>0</v>
      </c>
      <c r="G207" s="15"/>
      <c r="H207" s="15">
        <f>D207*G207</f>
        <v>0</v>
      </c>
      <c r="I207" s="15">
        <f t="shared" ref="I207:J212" si="22">E207+G207</f>
        <v>0</v>
      </c>
      <c r="J207" s="15">
        <f t="shared" si="22"/>
        <v>0</v>
      </c>
      <c r="K207" s="3"/>
      <c r="L207" s="3"/>
    </row>
    <row r="208" spans="1:12" x14ac:dyDescent="0.25">
      <c r="A208" s="14" t="s">
        <v>268</v>
      </c>
      <c r="B208" s="14" t="s">
        <v>269</v>
      </c>
      <c r="C208" s="14" t="s">
        <v>183</v>
      </c>
      <c r="D208" s="15">
        <v>195</v>
      </c>
      <c r="E208" s="15"/>
      <c r="F208" s="15">
        <f>D208*E208</f>
        <v>0</v>
      </c>
      <c r="G208" s="15"/>
      <c r="H208" s="15">
        <f>D208*G208</f>
        <v>0</v>
      </c>
      <c r="I208" s="15">
        <f t="shared" si="22"/>
        <v>0</v>
      </c>
      <c r="J208" s="15">
        <f t="shared" si="22"/>
        <v>0</v>
      </c>
      <c r="K208" s="3"/>
      <c r="L208" s="3"/>
    </row>
    <row r="209" spans="1:12" x14ac:dyDescent="0.25">
      <c r="A209" s="14" t="s">
        <v>270</v>
      </c>
      <c r="B209" s="14" t="s">
        <v>271</v>
      </c>
      <c r="C209" s="14" t="s">
        <v>183</v>
      </c>
      <c r="D209" s="15">
        <v>95</v>
      </c>
      <c r="E209" s="15"/>
      <c r="F209" s="15">
        <f>D209*E209</f>
        <v>0</v>
      </c>
      <c r="G209" s="15"/>
      <c r="H209" s="15">
        <f>D209*G209</f>
        <v>0</v>
      </c>
      <c r="I209" s="15">
        <f t="shared" si="22"/>
        <v>0</v>
      </c>
      <c r="J209" s="15">
        <f t="shared" si="22"/>
        <v>0</v>
      </c>
      <c r="K209" s="3"/>
      <c r="L209" s="3"/>
    </row>
    <row r="210" spans="1:12" x14ac:dyDescent="0.25">
      <c r="A210" s="14" t="s">
        <v>272</v>
      </c>
      <c r="B210" s="14" t="s">
        <v>273</v>
      </c>
      <c r="C210" s="14" t="s">
        <v>183</v>
      </c>
      <c r="D210" s="15">
        <v>65</v>
      </c>
      <c r="E210" s="15"/>
      <c r="F210" s="15">
        <f>D210*E210</f>
        <v>0</v>
      </c>
      <c r="G210" s="15"/>
      <c r="H210" s="15">
        <f>D210*G210</f>
        <v>0</v>
      </c>
      <c r="I210" s="15">
        <f t="shared" si="22"/>
        <v>0</v>
      </c>
      <c r="J210" s="15">
        <f t="shared" si="22"/>
        <v>0</v>
      </c>
      <c r="K210" s="3"/>
      <c r="L210" s="3"/>
    </row>
    <row r="211" spans="1:12" x14ac:dyDescent="0.25">
      <c r="A211" s="14" t="s">
        <v>274</v>
      </c>
      <c r="B211" s="14" t="s">
        <v>275</v>
      </c>
      <c r="C211" s="14" t="s">
        <v>183</v>
      </c>
      <c r="D211" s="15">
        <v>75</v>
      </c>
      <c r="E211" s="15"/>
      <c r="F211" s="15">
        <f>D211*E211</f>
        <v>0</v>
      </c>
      <c r="G211" s="15"/>
      <c r="H211" s="15">
        <f>D211*G211</f>
        <v>0</v>
      </c>
      <c r="I211" s="15">
        <f t="shared" si="22"/>
        <v>0</v>
      </c>
      <c r="J211" s="15">
        <f t="shared" si="22"/>
        <v>0</v>
      </c>
      <c r="K211" s="3"/>
      <c r="L211" s="3"/>
    </row>
    <row r="212" spans="1:12" x14ac:dyDescent="0.25">
      <c r="A212" s="14" t="s">
        <v>13</v>
      </c>
      <c r="B212" s="14" t="s">
        <v>13</v>
      </c>
      <c r="C212" s="14" t="s">
        <v>13</v>
      </c>
      <c r="D212" s="15"/>
      <c r="E212" s="15"/>
      <c r="F212" s="15"/>
      <c r="G212" s="15"/>
      <c r="H212" s="15"/>
      <c r="I212" s="15">
        <f t="shared" si="22"/>
        <v>0</v>
      </c>
      <c r="J212" s="15">
        <f t="shared" si="22"/>
        <v>0</v>
      </c>
      <c r="K212" s="3"/>
      <c r="L212" s="3"/>
    </row>
    <row r="213" spans="1:12" x14ac:dyDescent="0.25">
      <c r="A213" s="12" t="s">
        <v>13</v>
      </c>
      <c r="B213" s="12" t="s">
        <v>276</v>
      </c>
      <c r="C213" s="12" t="s">
        <v>13</v>
      </c>
      <c r="D213" s="13"/>
      <c r="E213" s="13"/>
      <c r="F213" s="13"/>
      <c r="G213" s="13"/>
      <c r="H213" s="13"/>
      <c r="I213" s="13"/>
      <c r="J213" s="13"/>
      <c r="K213" s="3"/>
      <c r="L213" s="3"/>
    </row>
    <row r="214" spans="1:12" x14ac:dyDescent="0.25">
      <c r="A214" s="12" t="s">
        <v>13</v>
      </c>
      <c r="B214" s="12" t="s">
        <v>277</v>
      </c>
      <c r="C214" s="12" t="s">
        <v>13</v>
      </c>
      <c r="D214" s="13"/>
      <c r="E214" s="13"/>
      <c r="F214" s="13"/>
      <c r="G214" s="13"/>
      <c r="H214" s="13"/>
      <c r="I214" s="13"/>
      <c r="J214" s="13"/>
      <c r="K214" s="3"/>
      <c r="L214" s="3"/>
    </row>
    <row r="215" spans="1:12" x14ac:dyDescent="0.25">
      <c r="A215" s="14" t="s">
        <v>278</v>
      </c>
      <c r="B215" s="14" t="s">
        <v>279</v>
      </c>
      <c r="C215" s="14" t="s">
        <v>65</v>
      </c>
      <c r="D215" s="15">
        <v>4</v>
      </c>
      <c r="E215" s="15"/>
      <c r="F215" s="15">
        <f>D215*E215</f>
        <v>0</v>
      </c>
      <c r="G215" s="15"/>
      <c r="H215" s="15">
        <f>D215*G215</f>
        <v>0</v>
      </c>
      <c r="I215" s="15">
        <f t="shared" ref="I215:J219" si="23">E215+G215</f>
        <v>0</v>
      </c>
      <c r="J215" s="15">
        <f t="shared" si="23"/>
        <v>0</v>
      </c>
      <c r="K215" s="3"/>
      <c r="L215" s="3"/>
    </row>
    <row r="216" spans="1:12" x14ac:dyDescent="0.25">
      <c r="A216" s="14" t="s">
        <v>280</v>
      </c>
      <c r="B216" s="14" t="s">
        <v>281</v>
      </c>
      <c r="C216" s="14" t="s">
        <v>65</v>
      </c>
      <c r="D216" s="15">
        <v>20</v>
      </c>
      <c r="E216" s="15"/>
      <c r="F216" s="15">
        <f>D216*E216</f>
        <v>0</v>
      </c>
      <c r="G216" s="15"/>
      <c r="H216" s="15">
        <f>D216*G216</f>
        <v>0</v>
      </c>
      <c r="I216" s="15">
        <f t="shared" si="23"/>
        <v>0</v>
      </c>
      <c r="J216" s="15">
        <f t="shared" si="23"/>
        <v>0</v>
      </c>
      <c r="K216" s="3"/>
      <c r="L216" s="3"/>
    </row>
    <row r="217" spans="1:12" x14ac:dyDescent="0.25">
      <c r="A217" s="14" t="s">
        <v>282</v>
      </c>
      <c r="B217" s="14" t="s">
        <v>283</v>
      </c>
      <c r="C217" s="14" t="s">
        <v>65</v>
      </c>
      <c r="D217" s="15">
        <v>16</v>
      </c>
      <c r="E217" s="15"/>
      <c r="F217" s="15">
        <f>D217*E217</f>
        <v>0</v>
      </c>
      <c r="G217" s="15"/>
      <c r="H217" s="15">
        <f>D217*G217</f>
        <v>0</v>
      </c>
      <c r="I217" s="15">
        <f t="shared" si="23"/>
        <v>0</v>
      </c>
      <c r="J217" s="15">
        <f t="shared" si="23"/>
        <v>0</v>
      </c>
      <c r="K217" s="3"/>
      <c r="L217" s="3"/>
    </row>
    <row r="218" spans="1:12" x14ac:dyDescent="0.25">
      <c r="A218" s="14" t="s">
        <v>284</v>
      </c>
      <c r="B218" s="14" t="s">
        <v>285</v>
      </c>
      <c r="C218" s="14" t="s">
        <v>65</v>
      </c>
      <c r="D218" s="15">
        <v>135</v>
      </c>
      <c r="E218" s="15"/>
      <c r="F218" s="15">
        <f>D218*E218</f>
        <v>0</v>
      </c>
      <c r="G218" s="15"/>
      <c r="H218" s="15">
        <f>D218*G218</f>
        <v>0</v>
      </c>
      <c r="I218" s="15">
        <f t="shared" si="23"/>
        <v>0</v>
      </c>
      <c r="J218" s="15">
        <f t="shared" si="23"/>
        <v>0</v>
      </c>
      <c r="K218" s="3"/>
      <c r="L218" s="3"/>
    </row>
    <row r="219" spans="1:12" x14ac:dyDescent="0.25">
      <c r="A219" s="14" t="s">
        <v>13</v>
      </c>
      <c r="B219" s="14" t="s">
        <v>13</v>
      </c>
      <c r="C219" s="14" t="s">
        <v>13</v>
      </c>
      <c r="D219" s="15"/>
      <c r="E219" s="15"/>
      <c r="F219" s="15"/>
      <c r="G219" s="15"/>
      <c r="H219" s="15"/>
      <c r="I219" s="15">
        <f t="shared" si="23"/>
        <v>0</v>
      </c>
      <c r="J219" s="15">
        <f t="shared" si="23"/>
        <v>0</v>
      </c>
      <c r="K219" s="3"/>
      <c r="L219" s="3"/>
    </row>
    <row r="220" spans="1:12" x14ac:dyDescent="0.25">
      <c r="A220" s="12" t="s">
        <v>13</v>
      </c>
      <c r="B220" s="12" t="s">
        <v>286</v>
      </c>
      <c r="C220" s="12" t="s">
        <v>13</v>
      </c>
      <c r="D220" s="13"/>
      <c r="E220" s="13"/>
      <c r="F220" s="13"/>
      <c r="G220" s="13"/>
      <c r="H220" s="13"/>
      <c r="I220" s="13"/>
      <c r="J220" s="13"/>
      <c r="K220" s="3"/>
      <c r="L220" s="3"/>
    </row>
    <row r="221" spans="1:12" x14ac:dyDescent="0.25">
      <c r="A221" s="14" t="s">
        <v>287</v>
      </c>
      <c r="B221" s="14" t="s">
        <v>288</v>
      </c>
      <c r="C221" s="14" t="s">
        <v>65</v>
      </c>
      <c r="D221" s="15">
        <v>140</v>
      </c>
      <c r="E221" s="15"/>
      <c r="F221" s="15">
        <f>D221*E221</f>
        <v>0</v>
      </c>
      <c r="G221" s="15"/>
      <c r="H221" s="15">
        <f>D221*G221</f>
        <v>0</v>
      </c>
      <c r="I221" s="15">
        <f t="shared" ref="I221:J223" si="24">E221+G221</f>
        <v>0</v>
      </c>
      <c r="J221" s="15">
        <f t="shared" si="24"/>
        <v>0</v>
      </c>
      <c r="K221" s="3"/>
      <c r="L221" s="3"/>
    </row>
    <row r="222" spans="1:12" x14ac:dyDescent="0.25">
      <c r="A222" s="14" t="s">
        <v>289</v>
      </c>
      <c r="B222" s="14" t="s">
        <v>290</v>
      </c>
      <c r="C222" s="14" t="s">
        <v>65</v>
      </c>
      <c r="D222" s="15">
        <v>26</v>
      </c>
      <c r="E222" s="15"/>
      <c r="F222" s="15">
        <f>D222*E222</f>
        <v>0</v>
      </c>
      <c r="G222" s="15"/>
      <c r="H222" s="15">
        <f>D222*G222</f>
        <v>0</v>
      </c>
      <c r="I222" s="15">
        <f t="shared" si="24"/>
        <v>0</v>
      </c>
      <c r="J222" s="15">
        <f t="shared" si="24"/>
        <v>0</v>
      </c>
      <c r="K222" s="3"/>
      <c r="L222" s="3"/>
    </row>
    <row r="223" spans="1:12" x14ac:dyDescent="0.25">
      <c r="A223" s="14" t="s">
        <v>13</v>
      </c>
      <c r="B223" s="14" t="s">
        <v>13</v>
      </c>
      <c r="C223" s="14" t="s">
        <v>13</v>
      </c>
      <c r="D223" s="15"/>
      <c r="E223" s="15"/>
      <c r="F223" s="15"/>
      <c r="G223" s="15"/>
      <c r="H223" s="15"/>
      <c r="I223" s="15">
        <f t="shared" si="24"/>
        <v>0</v>
      </c>
      <c r="J223" s="15">
        <f t="shared" si="24"/>
        <v>0</v>
      </c>
      <c r="K223" s="3"/>
      <c r="L223" s="3"/>
    </row>
    <row r="224" spans="1:12" x14ac:dyDescent="0.25">
      <c r="A224" s="12" t="s">
        <v>13</v>
      </c>
      <c r="B224" s="12" t="s">
        <v>291</v>
      </c>
      <c r="C224" s="12" t="s">
        <v>13</v>
      </c>
      <c r="D224" s="13"/>
      <c r="E224" s="13"/>
      <c r="F224" s="13"/>
      <c r="G224" s="13"/>
      <c r="H224" s="13"/>
      <c r="I224" s="13"/>
      <c r="J224" s="13"/>
      <c r="K224" s="3"/>
      <c r="L224" s="3"/>
    </row>
    <row r="225" spans="1:12" x14ac:dyDescent="0.25">
      <c r="A225" s="12" t="s">
        <v>13</v>
      </c>
      <c r="B225" s="12" t="s">
        <v>292</v>
      </c>
      <c r="C225" s="12" t="s">
        <v>13</v>
      </c>
      <c r="D225" s="13"/>
      <c r="E225" s="13"/>
      <c r="F225" s="13"/>
      <c r="G225" s="13"/>
      <c r="H225" s="13"/>
      <c r="I225" s="13"/>
      <c r="J225" s="13"/>
      <c r="K225" s="3"/>
      <c r="L225" s="3"/>
    </row>
    <row r="226" spans="1:12" x14ac:dyDescent="0.25">
      <c r="A226" s="12" t="s">
        <v>13</v>
      </c>
      <c r="B226" s="12" t="s">
        <v>293</v>
      </c>
      <c r="C226" s="12" t="s">
        <v>13</v>
      </c>
      <c r="D226" s="13"/>
      <c r="E226" s="13"/>
      <c r="F226" s="13"/>
      <c r="G226" s="13"/>
      <c r="H226" s="13"/>
      <c r="I226" s="13"/>
      <c r="J226" s="13"/>
      <c r="K226" s="3"/>
      <c r="L226" s="3"/>
    </row>
    <row r="227" spans="1:12" x14ac:dyDescent="0.25">
      <c r="A227" s="14" t="s">
        <v>294</v>
      </c>
      <c r="B227" s="14" t="s">
        <v>295</v>
      </c>
      <c r="C227" s="14" t="s">
        <v>65</v>
      </c>
      <c r="D227" s="15">
        <v>12</v>
      </c>
      <c r="E227" s="15"/>
      <c r="F227" s="15">
        <f t="shared" ref="F227:F233" si="25">D227*E227</f>
        <v>0</v>
      </c>
      <c r="G227" s="15"/>
      <c r="H227" s="15">
        <f t="shared" ref="H227:H233" si="26">D227*G227</f>
        <v>0</v>
      </c>
      <c r="I227" s="15">
        <f t="shared" ref="I227:J234" si="27">E227+G227</f>
        <v>0</v>
      </c>
      <c r="J227" s="15">
        <f t="shared" si="27"/>
        <v>0</v>
      </c>
      <c r="K227" s="3"/>
      <c r="L227" s="3"/>
    </row>
    <row r="228" spans="1:12" x14ac:dyDescent="0.25">
      <c r="A228" s="14" t="s">
        <v>296</v>
      </c>
      <c r="B228" s="14" t="s">
        <v>297</v>
      </c>
      <c r="C228" s="14" t="s">
        <v>65</v>
      </c>
      <c r="D228" s="15">
        <v>2</v>
      </c>
      <c r="E228" s="15"/>
      <c r="F228" s="15">
        <f t="shared" si="25"/>
        <v>0</v>
      </c>
      <c r="G228" s="15"/>
      <c r="H228" s="15">
        <f t="shared" si="26"/>
        <v>0</v>
      </c>
      <c r="I228" s="15">
        <f t="shared" si="27"/>
        <v>0</v>
      </c>
      <c r="J228" s="15">
        <f t="shared" si="27"/>
        <v>0</v>
      </c>
      <c r="K228" s="3"/>
      <c r="L228" s="3"/>
    </row>
    <row r="229" spans="1:12" x14ac:dyDescent="0.25">
      <c r="A229" s="14" t="s">
        <v>298</v>
      </c>
      <c r="B229" s="14" t="s">
        <v>299</v>
      </c>
      <c r="C229" s="14" t="s">
        <v>65</v>
      </c>
      <c r="D229" s="15">
        <v>12</v>
      </c>
      <c r="E229" s="15"/>
      <c r="F229" s="15">
        <f t="shared" si="25"/>
        <v>0</v>
      </c>
      <c r="G229" s="15"/>
      <c r="H229" s="15">
        <f t="shared" si="26"/>
        <v>0</v>
      </c>
      <c r="I229" s="15">
        <f t="shared" si="27"/>
        <v>0</v>
      </c>
      <c r="J229" s="15">
        <f t="shared" si="27"/>
        <v>0</v>
      </c>
      <c r="K229" s="3"/>
      <c r="L229" s="3"/>
    </row>
    <row r="230" spans="1:12" x14ac:dyDescent="0.25">
      <c r="A230" s="14" t="s">
        <v>300</v>
      </c>
      <c r="B230" s="14" t="s">
        <v>301</v>
      </c>
      <c r="C230" s="14" t="s">
        <v>65</v>
      </c>
      <c r="D230" s="15">
        <v>4</v>
      </c>
      <c r="E230" s="15"/>
      <c r="F230" s="15">
        <f t="shared" si="25"/>
        <v>0</v>
      </c>
      <c r="G230" s="15"/>
      <c r="H230" s="15">
        <f t="shared" si="26"/>
        <v>0</v>
      </c>
      <c r="I230" s="15">
        <f t="shared" si="27"/>
        <v>0</v>
      </c>
      <c r="J230" s="15">
        <f t="shared" si="27"/>
        <v>0</v>
      </c>
      <c r="K230" s="3"/>
      <c r="L230" s="3"/>
    </row>
    <row r="231" spans="1:12" x14ac:dyDescent="0.25">
      <c r="A231" s="14" t="s">
        <v>302</v>
      </c>
      <c r="B231" s="14" t="s">
        <v>303</v>
      </c>
      <c r="C231" s="14" t="s">
        <v>65</v>
      </c>
      <c r="D231" s="15">
        <v>29</v>
      </c>
      <c r="E231" s="15"/>
      <c r="F231" s="15">
        <f t="shared" si="25"/>
        <v>0</v>
      </c>
      <c r="G231" s="15"/>
      <c r="H231" s="15">
        <f t="shared" si="26"/>
        <v>0</v>
      </c>
      <c r="I231" s="15">
        <f t="shared" si="27"/>
        <v>0</v>
      </c>
      <c r="J231" s="15">
        <f t="shared" si="27"/>
        <v>0</v>
      </c>
      <c r="K231" s="3"/>
      <c r="L231" s="3"/>
    </row>
    <row r="232" spans="1:12" x14ac:dyDescent="0.25">
      <c r="A232" s="14" t="s">
        <v>304</v>
      </c>
      <c r="B232" s="14" t="s">
        <v>305</v>
      </c>
      <c r="C232" s="14" t="s">
        <v>65</v>
      </c>
      <c r="D232" s="15">
        <v>8</v>
      </c>
      <c r="E232" s="15"/>
      <c r="F232" s="15">
        <f t="shared" si="25"/>
        <v>0</v>
      </c>
      <c r="G232" s="15"/>
      <c r="H232" s="15">
        <f t="shared" si="26"/>
        <v>0</v>
      </c>
      <c r="I232" s="15">
        <f t="shared" si="27"/>
        <v>0</v>
      </c>
      <c r="J232" s="15">
        <f t="shared" si="27"/>
        <v>0</v>
      </c>
      <c r="K232" s="3"/>
      <c r="L232" s="3"/>
    </row>
    <row r="233" spans="1:12" x14ac:dyDescent="0.25">
      <c r="A233" s="14" t="s">
        <v>306</v>
      </c>
      <c r="B233" s="14" t="s">
        <v>307</v>
      </c>
      <c r="C233" s="14" t="s">
        <v>65</v>
      </c>
      <c r="D233" s="15">
        <v>2</v>
      </c>
      <c r="E233" s="15"/>
      <c r="F233" s="15">
        <f t="shared" si="25"/>
        <v>0</v>
      </c>
      <c r="G233" s="15"/>
      <c r="H233" s="15">
        <f t="shared" si="26"/>
        <v>0</v>
      </c>
      <c r="I233" s="15">
        <f t="shared" si="27"/>
        <v>0</v>
      </c>
      <c r="J233" s="15">
        <f t="shared" si="27"/>
        <v>0</v>
      </c>
      <c r="K233" s="3"/>
      <c r="L233" s="3"/>
    </row>
    <row r="234" spans="1:12" x14ac:dyDescent="0.25">
      <c r="A234" s="14" t="s">
        <v>13</v>
      </c>
      <c r="B234" s="14" t="s">
        <v>13</v>
      </c>
      <c r="C234" s="14" t="s">
        <v>13</v>
      </c>
      <c r="D234" s="15"/>
      <c r="E234" s="15"/>
      <c r="F234" s="15"/>
      <c r="G234" s="15"/>
      <c r="H234" s="15"/>
      <c r="I234" s="15">
        <f t="shared" si="27"/>
        <v>0</v>
      </c>
      <c r="J234" s="15">
        <f t="shared" si="27"/>
        <v>0</v>
      </c>
      <c r="K234" s="3"/>
      <c r="L234" s="3"/>
    </row>
    <row r="235" spans="1:12" x14ac:dyDescent="0.25">
      <c r="A235" s="12" t="s">
        <v>13</v>
      </c>
      <c r="B235" s="12" t="s">
        <v>308</v>
      </c>
      <c r="C235" s="12" t="s">
        <v>13</v>
      </c>
      <c r="D235" s="13"/>
      <c r="E235" s="13"/>
      <c r="F235" s="13"/>
      <c r="G235" s="13"/>
      <c r="H235" s="13"/>
      <c r="I235" s="13"/>
      <c r="J235" s="13"/>
      <c r="K235" s="3"/>
      <c r="L235" s="3"/>
    </row>
    <row r="236" spans="1:12" x14ac:dyDescent="0.25">
      <c r="A236" s="14" t="s">
        <v>309</v>
      </c>
      <c r="B236" s="14" t="s">
        <v>310</v>
      </c>
      <c r="C236" s="14" t="s">
        <v>65</v>
      </c>
      <c r="D236" s="15">
        <v>44</v>
      </c>
      <c r="E236" s="15"/>
      <c r="F236" s="15">
        <f>D236*E236</f>
        <v>0</v>
      </c>
      <c r="G236" s="15"/>
      <c r="H236" s="15">
        <f>D236*G236</f>
        <v>0</v>
      </c>
      <c r="I236" s="15">
        <f t="shared" ref="I236:J239" si="28">E236+G236</f>
        <v>0</v>
      </c>
      <c r="J236" s="15">
        <f t="shared" si="28"/>
        <v>0</v>
      </c>
      <c r="K236" s="3"/>
      <c r="L236" s="3"/>
    </row>
    <row r="237" spans="1:12" x14ac:dyDescent="0.25">
      <c r="A237" s="14" t="s">
        <v>311</v>
      </c>
      <c r="B237" s="14" t="s">
        <v>312</v>
      </c>
      <c r="C237" s="14" t="s">
        <v>65</v>
      </c>
      <c r="D237" s="15">
        <v>9</v>
      </c>
      <c r="E237" s="15"/>
      <c r="F237" s="15">
        <f>D237*E237</f>
        <v>0</v>
      </c>
      <c r="G237" s="15"/>
      <c r="H237" s="15">
        <f>D237*G237</f>
        <v>0</v>
      </c>
      <c r="I237" s="15">
        <f t="shared" si="28"/>
        <v>0</v>
      </c>
      <c r="J237" s="15">
        <f t="shared" si="28"/>
        <v>0</v>
      </c>
      <c r="K237" s="3"/>
      <c r="L237" s="3"/>
    </row>
    <row r="238" spans="1:12" x14ac:dyDescent="0.25">
      <c r="A238" s="14" t="s">
        <v>313</v>
      </c>
      <c r="B238" s="14" t="s">
        <v>314</v>
      </c>
      <c r="C238" s="14" t="s">
        <v>65</v>
      </c>
      <c r="D238" s="15">
        <v>2</v>
      </c>
      <c r="E238" s="15"/>
      <c r="F238" s="15">
        <f>D238*E238</f>
        <v>0</v>
      </c>
      <c r="G238" s="15"/>
      <c r="H238" s="15">
        <f>D238*G238</f>
        <v>0</v>
      </c>
      <c r="I238" s="15">
        <f t="shared" si="28"/>
        <v>0</v>
      </c>
      <c r="J238" s="15">
        <f t="shared" si="28"/>
        <v>0</v>
      </c>
      <c r="K238" s="3"/>
      <c r="L238" s="3"/>
    </row>
    <row r="239" spans="1:12" x14ac:dyDescent="0.25">
      <c r="A239" s="14" t="s">
        <v>13</v>
      </c>
      <c r="B239" s="14" t="s">
        <v>13</v>
      </c>
      <c r="C239" s="14" t="s">
        <v>13</v>
      </c>
      <c r="D239" s="15"/>
      <c r="E239" s="15"/>
      <c r="F239" s="15"/>
      <c r="G239" s="15"/>
      <c r="H239" s="15"/>
      <c r="I239" s="15">
        <f t="shared" si="28"/>
        <v>0</v>
      </c>
      <c r="J239" s="15">
        <f t="shared" si="28"/>
        <v>0</v>
      </c>
      <c r="K239" s="3"/>
      <c r="L239" s="3"/>
    </row>
    <row r="240" spans="1:12" x14ac:dyDescent="0.25">
      <c r="A240" s="12" t="s">
        <v>13</v>
      </c>
      <c r="B240" s="12" t="s">
        <v>315</v>
      </c>
      <c r="C240" s="12" t="s">
        <v>13</v>
      </c>
      <c r="D240" s="13"/>
      <c r="E240" s="13"/>
      <c r="F240" s="13"/>
      <c r="G240" s="13"/>
      <c r="H240" s="13"/>
      <c r="I240" s="13"/>
      <c r="J240" s="13"/>
      <c r="K240" s="3"/>
      <c r="L240" s="3"/>
    </row>
    <row r="241" spans="1:12" x14ac:dyDescent="0.25">
      <c r="A241" s="14" t="s">
        <v>316</v>
      </c>
      <c r="B241" s="14" t="s">
        <v>317</v>
      </c>
      <c r="C241" s="14" t="s">
        <v>65</v>
      </c>
      <c r="D241" s="15">
        <v>21</v>
      </c>
      <c r="E241" s="15"/>
      <c r="F241" s="15">
        <f>D241*E241</f>
        <v>0</v>
      </c>
      <c r="G241" s="15"/>
      <c r="H241" s="15">
        <f>D241*G241</f>
        <v>0</v>
      </c>
      <c r="I241" s="15">
        <f>E241+G241</f>
        <v>0</v>
      </c>
      <c r="J241" s="15">
        <f>F241+H241</f>
        <v>0</v>
      </c>
      <c r="K241" s="3"/>
      <c r="L241" s="3"/>
    </row>
    <row r="242" spans="1:12" x14ac:dyDescent="0.25">
      <c r="A242" s="14" t="s">
        <v>13</v>
      </c>
      <c r="B242" s="14" t="s">
        <v>13</v>
      </c>
      <c r="C242" s="14" t="s">
        <v>13</v>
      </c>
      <c r="D242" s="15"/>
      <c r="E242" s="15"/>
      <c r="F242" s="15"/>
      <c r="G242" s="15"/>
      <c r="H242" s="15"/>
      <c r="I242" s="15">
        <f>E242+G242</f>
        <v>0</v>
      </c>
      <c r="J242" s="15">
        <f>F242+H242</f>
        <v>0</v>
      </c>
      <c r="K242" s="3"/>
      <c r="L242" s="3"/>
    </row>
    <row r="243" spans="1:12" x14ac:dyDescent="0.25">
      <c r="A243" s="12" t="s">
        <v>13</v>
      </c>
      <c r="B243" s="12" t="s">
        <v>318</v>
      </c>
      <c r="C243" s="12" t="s">
        <v>13</v>
      </c>
      <c r="D243" s="13"/>
      <c r="E243" s="13"/>
      <c r="F243" s="13"/>
      <c r="G243" s="13"/>
      <c r="H243" s="13"/>
      <c r="I243" s="13"/>
      <c r="J243" s="13"/>
      <c r="K243" s="3"/>
      <c r="L243" s="3"/>
    </row>
    <row r="244" spans="1:12" x14ac:dyDescent="0.25">
      <c r="A244" s="14" t="s">
        <v>319</v>
      </c>
      <c r="B244" s="14" t="s">
        <v>320</v>
      </c>
      <c r="C244" s="14" t="s">
        <v>65</v>
      </c>
      <c r="D244" s="15">
        <v>18</v>
      </c>
      <c r="E244" s="15"/>
      <c r="F244" s="15">
        <f>D244*E244</f>
        <v>0</v>
      </c>
      <c r="G244" s="15"/>
      <c r="H244" s="15">
        <f>D244*G244</f>
        <v>0</v>
      </c>
      <c r="I244" s="15">
        <f t="shared" ref="I244:J247" si="29">E244+G244</f>
        <v>0</v>
      </c>
      <c r="J244" s="15">
        <f t="shared" si="29"/>
        <v>0</v>
      </c>
      <c r="K244" s="3"/>
      <c r="L244" s="3"/>
    </row>
    <row r="245" spans="1:12" x14ac:dyDescent="0.25">
      <c r="A245" s="14" t="s">
        <v>321</v>
      </c>
      <c r="B245" s="14" t="s">
        <v>322</v>
      </c>
      <c r="C245" s="14" t="s">
        <v>65</v>
      </c>
      <c r="D245" s="15">
        <v>3</v>
      </c>
      <c r="E245" s="15"/>
      <c r="F245" s="15">
        <f>D245*E245</f>
        <v>0</v>
      </c>
      <c r="G245" s="15"/>
      <c r="H245" s="15">
        <f>D245*G245</f>
        <v>0</v>
      </c>
      <c r="I245" s="15">
        <f t="shared" si="29"/>
        <v>0</v>
      </c>
      <c r="J245" s="15">
        <f t="shared" si="29"/>
        <v>0</v>
      </c>
      <c r="K245" s="3"/>
      <c r="L245" s="3"/>
    </row>
    <row r="246" spans="1:12" x14ac:dyDescent="0.25">
      <c r="A246" s="14" t="s">
        <v>323</v>
      </c>
      <c r="B246" s="14" t="s">
        <v>324</v>
      </c>
      <c r="C246" s="14" t="s">
        <v>65</v>
      </c>
      <c r="D246" s="15">
        <v>3</v>
      </c>
      <c r="E246" s="15"/>
      <c r="F246" s="15">
        <f>D246*E246</f>
        <v>0</v>
      </c>
      <c r="G246" s="15"/>
      <c r="H246" s="15">
        <f>D246*G246</f>
        <v>0</v>
      </c>
      <c r="I246" s="15">
        <f t="shared" si="29"/>
        <v>0</v>
      </c>
      <c r="J246" s="15">
        <f t="shared" si="29"/>
        <v>0</v>
      </c>
      <c r="K246" s="3"/>
      <c r="L246" s="3"/>
    </row>
    <row r="247" spans="1:12" x14ac:dyDescent="0.25">
      <c r="A247" s="14" t="s">
        <v>13</v>
      </c>
      <c r="B247" s="14" t="s">
        <v>13</v>
      </c>
      <c r="C247" s="14" t="s">
        <v>13</v>
      </c>
      <c r="D247" s="15"/>
      <c r="E247" s="15"/>
      <c r="F247" s="15"/>
      <c r="G247" s="15"/>
      <c r="H247" s="15"/>
      <c r="I247" s="15">
        <f t="shared" si="29"/>
        <v>0</v>
      </c>
      <c r="J247" s="15">
        <f t="shared" si="29"/>
        <v>0</v>
      </c>
      <c r="K247" s="3"/>
      <c r="L247" s="3"/>
    </row>
    <row r="248" spans="1:12" x14ac:dyDescent="0.25">
      <c r="A248" s="12" t="s">
        <v>13</v>
      </c>
      <c r="B248" s="12" t="s">
        <v>325</v>
      </c>
      <c r="C248" s="12" t="s">
        <v>13</v>
      </c>
      <c r="D248" s="13"/>
      <c r="E248" s="13"/>
      <c r="F248" s="13"/>
      <c r="G248" s="13"/>
      <c r="H248" s="13"/>
      <c r="I248" s="13"/>
      <c r="J248" s="13"/>
      <c r="K248" s="3"/>
      <c r="L248" s="3"/>
    </row>
    <row r="249" spans="1:12" x14ac:dyDescent="0.25">
      <c r="A249" s="12" t="s">
        <v>13</v>
      </c>
      <c r="B249" s="12" t="s">
        <v>326</v>
      </c>
      <c r="C249" s="12" t="s">
        <v>13</v>
      </c>
      <c r="D249" s="13"/>
      <c r="E249" s="13"/>
      <c r="F249" s="13"/>
      <c r="G249" s="13"/>
      <c r="H249" s="13"/>
      <c r="I249" s="13"/>
      <c r="J249" s="13"/>
      <c r="K249" s="3"/>
      <c r="L249" s="3"/>
    </row>
    <row r="250" spans="1:12" x14ac:dyDescent="0.25">
      <c r="A250" s="14" t="s">
        <v>327</v>
      </c>
      <c r="B250" s="14" t="s">
        <v>328</v>
      </c>
      <c r="C250" s="14" t="s">
        <v>65</v>
      </c>
      <c r="D250" s="15">
        <v>1</v>
      </c>
      <c r="E250" s="15"/>
      <c r="F250" s="15">
        <f>D250*E250</f>
        <v>0</v>
      </c>
      <c r="G250" s="15"/>
      <c r="H250" s="15">
        <f>D250*G250</f>
        <v>0</v>
      </c>
      <c r="I250" s="15">
        <f>E250+G250</f>
        <v>0</v>
      </c>
      <c r="J250" s="15">
        <f>F250+H250</f>
        <v>0</v>
      </c>
      <c r="K250" s="3"/>
      <c r="L250" s="3"/>
    </row>
    <row r="251" spans="1:12" x14ac:dyDescent="0.25">
      <c r="A251" s="14" t="s">
        <v>13</v>
      </c>
      <c r="B251" s="14" t="s">
        <v>13</v>
      </c>
      <c r="C251" s="14" t="s">
        <v>13</v>
      </c>
      <c r="D251" s="15"/>
      <c r="E251" s="15"/>
      <c r="F251" s="15"/>
      <c r="G251" s="15"/>
      <c r="H251" s="15"/>
      <c r="I251" s="15">
        <f>E251+G251</f>
        <v>0</v>
      </c>
      <c r="J251" s="15">
        <f>F251+H251</f>
        <v>0</v>
      </c>
      <c r="K251" s="3"/>
      <c r="L251" s="3"/>
    </row>
    <row r="252" spans="1:12" x14ac:dyDescent="0.25">
      <c r="A252" s="12" t="s">
        <v>13</v>
      </c>
      <c r="B252" s="12" t="s">
        <v>329</v>
      </c>
      <c r="C252" s="12" t="s">
        <v>13</v>
      </c>
      <c r="D252" s="13"/>
      <c r="E252" s="13"/>
      <c r="F252" s="13"/>
      <c r="G252" s="13"/>
      <c r="H252" s="13"/>
      <c r="I252" s="13"/>
      <c r="J252" s="13"/>
      <c r="K252" s="3"/>
      <c r="L252" s="3"/>
    </row>
    <row r="253" spans="1:12" x14ac:dyDescent="0.25">
      <c r="A253" s="14" t="s">
        <v>330</v>
      </c>
      <c r="B253" s="14" t="s">
        <v>331</v>
      </c>
      <c r="C253" s="14" t="s">
        <v>65</v>
      </c>
      <c r="D253" s="15">
        <v>3</v>
      </c>
      <c r="E253" s="15">
        <v>0</v>
      </c>
      <c r="F253" s="15">
        <f>D253*E253</f>
        <v>0</v>
      </c>
      <c r="G253" s="15">
        <v>0</v>
      </c>
      <c r="H253" s="15">
        <f>D253*G253</f>
        <v>0</v>
      </c>
      <c r="I253" s="15">
        <v>0</v>
      </c>
      <c r="J253" s="15">
        <f>F253+H253</f>
        <v>0</v>
      </c>
      <c r="K253" s="3"/>
      <c r="L253" s="3"/>
    </row>
    <row r="254" spans="1:12" x14ac:dyDescent="0.25">
      <c r="A254" s="14" t="s">
        <v>13</v>
      </c>
      <c r="B254" s="14" t="s">
        <v>13</v>
      </c>
      <c r="C254" s="14" t="s">
        <v>13</v>
      </c>
      <c r="D254" s="15"/>
      <c r="E254" s="15"/>
      <c r="F254" s="15"/>
      <c r="G254" s="15"/>
      <c r="H254" s="15"/>
      <c r="I254" s="15">
        <f>E254+G254</f>
        <v>0</v>
      </c>
      <c r="J254" s="15">
        <f>F254+H254</f>
        <v>0</v>
      </c>
      <c r="K254" s="3"/>
      <c r="L254" s="3"/>
    </row>
    <row r="255" spans="1:12" x14ac:dyDescent="0.25">
      <c r="A255" s="12" t="s">
        <v>13</v>
      </c>
      <c r="B255" s="12" t="s">
        <v>332</v>
      </c>
      <c r="C255" s="12" t="s">
        <v>13</v>
      </c>
      <c r="D255" s="13"/>
      <c r="E255" s="13"/>
      <c r="F255" s="13"/>
      <c r="G255" s="13"/>
      <c r="H255" s="13"/>
      <c r="I255" s="13"/>
      <c r="J255" s="13"/>
      <c r="K255" s="3"/>
      <c r="L255" s="3"/>
    </row>
    <row r="256" spans="1:12" x14ac:dyDescent="0.25">
      <c r="A256" s="12" t="s">
        <v>13</v>
      </c>
      <c r="B256" s="12" t="s">
        <v>333</v>
      </c>
      <c r="C256" s="12" t="s">
        <v>13</v>
      </c>
      <c r="D256" s="13"/>
      <c r="E256" s="13"/>
      <c r="F256" s="13"/>
      <c r="G256" s="13"/>
      <c r="H256" s="13"/>
      <c r="I256" s="13"/>
      <c r="J256" s="13"/>
      <c r="K256" s="3"/>
      <c r="L256" s="3"/>
    </row>
    <row r="257" spans="1:12" x14ac:dyDescent="0.25">
      <c r="A257" s="14" t="s">
        <v>334</v>
      </c>
      <c r="B257" s="14" t="s">
        <v>335</v>
      </c>
      <c r="C257" s="14" t="s">
        <v>65</v>
      </c>
      <c r="D257" s="15">
        <v>1</v>
      </c>
      <c r="E257" s="15">
        <v>0</v>
      </c>
      <c r="F257" s="15">
        <f>D257*E257</f>
        <v>0</v>
      </c>
      <c r="G257" s="15">
        <v>0</v>
      </c>
      <c r="H257" s="15">
        <f>D257*G257</f>
        <v>0</v>
      </c>
      <c r="I257" s="15"/>
      <c r="J257" s="15">
        <f>F257+H257</f>
        <v>0</v>
      </c>
      <c r="K257" s="3"/>
      <c r="L257" s="3"/>
    </row>
    <row r="258" spans="1:12" x14ac:dyDescent="0.25">
      <c r="A258" s="12" t="s">
        <v>13</v>
      </c>
      <c r="B258" s="12" t="s">
        <v>336</v>
      </c>
      <c r="C258" s="12" t="s">
        <v>13</v>
      </c>
      <c r="D258" s="13"/>
      <c r="E258" s="13"/>
      <c r="F258" s="13"/>
      <c r="G258" s="13"/>
      <c r="H258" s="13"/>
      <c r="I258" s="13"/>
      <c r="J258" s="13"/>
      <c r="K258" s="3"/>
      <c r="L258" s="3"/>
    </row>
    <row r="259" spans="1:12" x14ac:dyDescent="0.25">
      <c r="A259" s="14" t="s">
        <v>337</v>
      </c>
      <c r="B259" s="14" t="s">
        <v>338</v>
      </c>
      <c r="C259" s="14" t="s">
        <v>106</v>
      </c>
      <c r="D259" s="15">
        <v>2</v>
      </c>
      <c r="E259" s="15"/>
      <c r="F259" s="15">
        <f>D259*E259</f>
        <v>0</v>
      </c>
      <c r="G259" s="15"/>
      <c r="H259" s="15">
        <f>D259*G259</f>
        <v>0</v>
      </c>
      <c r="I259" s="15">
        <f t="shared" ref="I259:J261" si="30">E259+G259</f>
        <v>0</v>
      </c>
      <c r="J259" s="15">
        <f t="shared" si="30"/>
        <v>0</v>
      </c>
      <c r="K259" s="3"/>
      <c r="L259" s="3"/>
    </row>
    <row r="260" spans="1:12" x14ac:dyDescent="0.25">
      <c r="A260" s="14" t="s">
        <v>339</v>
      </c>
      <c r="B260" s="14" t="s">
        <v>340</v>
      </c>
      <c r="C260" s="14" t="s">
        <v>106</v>
      </c>
      <c r="D260" s="15">
        <v>3</v>
      </c>
      <c r="E260" s="15"/>
      <c r="F260" s="15">
        <f>D260*E260</f>
        <v>0</v>
      </c>
      <c r="G260" s="15"/>
      <c r="H260" s="15">
        <f>D260*G260</f>
        <v>0</v>
      </c>
      <c r="I260" s="15">
        <f t="shared" si="30"/>
        <v>0</v>
      </c>
      <c r="J260" s="15">
        <f t="shared" si="30"/>
        <v>0</v>
      </c>
      <c r="K260" s="3"/>
      <c r="L260" s="3"/>
    </row>
    <row r="261" spans="1:12" x14ac:dyDescent="0.25">
      <c r="A261" s="14" t="s">
        <v>13</v>
      </c>
      <c r="B261" s="14" t="s">
        <v>13</v>
      </c>
      <c r="C261" s="14" t="s">
        <v>13</v>
      </c>
      <c r="D261" s="15"/>
      <c r="E261" s="15"/>
      <c r="F261" s="15"/>
      <c r="G261" s="15"/>
      <c r="H261" s="15"/>
      <c r="I261" s="15">
        <f t="shared" si="30"/>
        <v>0</v>
      </c>
      <c r="J261" s="15">
        <f t="shared" si="30"/>
        <v>0</v>
      </c>
      <c r="K261" s="3"/>
      <c r="L261" s="3"/>
    </row>
    <row r="262" spans="1:12" x14ac:dyDescent="0.25">
      <c r="A262" s="12" t="s">
        <v>13</v>
      </c>
      <c r="B262" s="12" t="s">
        <v>341</v>
      </c>
      <c r="C262" s="12" t="s">
        <v>13</v>
      </c>
      <c r="D262" s="13"/>
      <c r="E262" s="13"/>
      <c r="F262" s="13"/>
      <c r="G262" s="13"/>
      <c r="H262" s="13"/>
      <c r="I262" s="13"/>
      <c r="J262" s="13"/>
      <c r="K262" s="3"/>
      <c r="L262" s="3"/>
    </row>
    <row r="263" spans="1:12" x14ac:dyDescent="0.25">
      <c r="A263" s="14" t="s">
        <v>342</v>
      </c>
      <c r="B263" s="14" t="s">
        <v>343</v>
      </c>
      <c r="C263" s="14" t="s">
        <v>65</v>
      </c>
      <c r="D263" s="15">
        <v>2</v>
      </c>
      <c r="E263" s="15"/>
      <c r="F263" s="15">
        <f>D263*E263</f>
        <v>0</v>
      </c>
      <c r="G263" s="15"/>
      <c r="H263" s="15">
        <f>D263*G263</f>
        <v>0</v>
      </c>
      <c r="I263" s="15">
        <f>E263+G263</f>
        <v>0</v>
      </c>
      <c r="J263" s="15">
        <f>F263+H263</f>
        <v>0</v>
      </c>
      <c r="K263" s="3"/>
      <c r="L263" s="3"/>
    </row>
    <row r="264" spans="1:12" x14ac:dyDescent="0.25">
      <c r="A264" s="12" t="s">
        <v>13</v>
      </c>
      <c r="B264" s="12" t="s">
        <v>344</v>
      </c>
      <c r="C264" s="12" t="s">
        <v>13</v>
      </c>
      <c r="D264" s="13"/>
      <c r="E264" s="13"/>
      <c r="F264" s="13"/>
      <c r="G264" s="13"/>
      <c r="H264" s="13"/>
      <c r="I264" s="13"/>
      <c r="J264" s="13"/>
      <c r="K264" s="3"/>
      <c r="L264" s="3"/>
    </row>
    <row r="265" spans="1:12" x14ac:dyDescent="0.25">
      <c r="A265" s="14" t="s">
        <v>345</v>
      </c>
      <c r="B265" s="14" t="s">
        <v>346</v>
      </c>
      <c r="C265" s="14" t="s">
        <v>106</v>
      </c>
      <c r="D265" s="15">
        <v>1</v>
      </c>
      <c r="E265" s="15"/>
      <c r="F265" s="15">
        <f>D265*E265</f>
        <v>0</v>
      </c>
      <c r="G265" s="15"/>
      <c r="H265" s="15">
        <f>D265*G265</f>
        <v>0</v>
      </c>
      <c r="I265" s="15">
        <f t="shared" ref="I265:J268" si="31">E265+G265</f>
        <v>0</v>
      </c>
      <c r="J265" s="15">
        <f t="shared" si="31"/>
        <v>0</v>
      </c>
      <c r="K265" s="3"/>
      <c r="L265" s="3"/>
    </row>
    <row r="266" spans="1:12" x14ac:dyDescent="0.25">
      <c r="A266" s="14" t="s">
        <v>347</v>
      </c>
      <c r="B266" s="14" t="s">
        <v>338</v>
      </c>
      <c r="C266" s="14" t="s">
        <v>106</v>
      </c>
      <c r="D266" s="15">
        <v>1</v>
      </c>
      <c r="E266" s="15"/>
      <c r="F266" s="15">
        <f>D266*E266</f>
        <v>0</v>
      </c>
      <c r="G266" s="15"/>
      <c r="H266" s="15">
        <f>D266*G266</f>
        <v>0</v>
      </c>
      <c r="I266" s="15">
        <f t="shared" si="31"/>
        <v>0</v>
      </c>
      <c r="J266" s="15">
        <f t="shared" si="31"/>
        <v>0</v>
      </c>
      <c r="K266" s="3"/>
      <c r="L266" s="3"/>
    </row>
    <row r="267" spans="1:12" x14ac:dyDescent="0.25">
      <c r="A267" s="14" t="s">
        <v>348</v>
      </c>
      <c r="B267" s="14" t="s">
        <v>340</v>
      </c>
      <c r="C267" s="14" t="s">
        <v>106</v>
      </c>
      <c r="D267" s="15">
        <v>2</v>
      </c>
      <c r="E267" s="15"/>
      <c r="F267" s="15">
        <f>D267*E267</f>
        <v>0</v>
      </c>
      <c r="G267" s="15"/>
      <c r="H267" s="15">
        <f>D267*G267</f>
        <v>0</v>
      </c>
      <c r="I267" s="15">
        <f t="shared" si="31"/>
        <v>0</v>
      </c>
      <c r="J267" s="15">
        <f t="shared" si="31"/>
        <v>0</v>
      </c>
      <c r="K267" s="3"/>
      <c r="L267" s="3"/>
    </row>
    <row r="268" spans="1:12" x14ac:dyDescent="0.25">
      <c r="A268" s="14" t="s">
        <v>13</v>
      </c>
      <c r="B268" s="14" t="s">
        <v>13</v>
      </c>
      <c r="C268" s="14" t="s">
        <v>13</v>
      </c>
      <c r="D268" s="15"/>
      <c r="E268" s="15"/>
      <c r="F268" s="15"/>
      <c r="G268" s="15"/>
      <c r="H268" s="15"/>
      <c r="I268" s="15">
        <f t="shared" si="31"/>
        <v>0</v>
      </c>
      <c r="J268" s="15">
        <f t="shared" si="31"/>
        <v>0</v>
      </c>
      <c r="K268" s="3"/>
      <c r="L268" s="3"/>
    </row>
    <row r="269" spans="1:12" x14ac:dyDescent="0.25">
      <c r="A269" s="12" t="s">
        <v>13</v>
      </c>
      <c r="B269" s="12" t="s">
        <v>349</v>
      </c>
      <c r="C269" s="12" t="s">
        <v>13</v>
      </c>
      <c r="D269" s="13"/>
      <c r="E269" s="13"/>
      <c r="F269" s="13"/>
      <c r="G269" s="13"/>
      <c r="H269" s="13"/>
      <c r="I269" s="13"/>
      <c r="J269" s="13"/>
      <c r="K269" s="3"/>
      <c r="L269" s="3"/>
    </row>
    <row r="270" spans="1:12" x14ac:dyDescent="0.25">
      <c r="A270" s="14" t="s">
        <v>350</v>
      </c>
      <c r="B270" s="14" t="s">
        <v>351</v>
      </c>
      <c r="C270" s="14" t="s">
        <v>65</v>
      </c>
      <c r="D270" s="15">
        <v>4</v>
      </c>
      <c r="E270" s="15"/>
      <c r="F270" s="15">
        <f>D270*E270</f>
        <v>0</v>
      </c>
      <c r="G270" s="15"/>
      <c r="H270" s="15">
        <f>D270*G270</f>
        <v>0</v>
      </c>
      <c r="I270" s="15">
        <f>E270+G270</f>
        <v>0</v>
      </c>
      <c r="J270" s="15">
        <f>F270+H270</f>
        <v>0</v>
      </c>
      <c r="K270" s="3"/>
      <c r="L270" s="3"/>
    </row>
    <row r="271" spans="1:12" x14ac:dyDescent="0.25">
      <c r="A271" s="12" t="s">
        <v>13</v>
      </c>
      <c r="B271" s="12" t="s">
        <v>352</v>
      </c>
      <c r="C271" s="12" t="s">
        <v>13</v>
      </c>
      <c r="D271" s="13"/>
      <c r="E271" s="13"/>
      <c r="F271" s="13"/>
      <c r="G271" s="13"/>
      <c r="H271" s="13"/>
      <c r="I271" s="13"/>
      <c r="J271" s="13"/>
      <c r="K271" s="3"/>
      <c r="L271" s="3"/>
    </row>
    <row r="272" spans="1:12" x14ac:dyDescent="0.25">
      <c r="A272" s="14" t="s">
        <v>353</v>
      </c>
      <c r="B272" s="14" t="s">
        <v>354</v>
      </c>
      <c r="C272" s="14" t="s">
        <v>106</v>
      </c>
      <c r="D272" s="15">
        <v>2</v>
      </c>
      <c r="E272" s="15"/>
      <c r="F272" s="15">
        <f>D272*E272</f>
        <v>0</v>
      </c>
      <c r="G272" s="15"/>
      <c r="H272" s="15">
        <f>D272*G272</f>
        <v>0</v>
      </c>
      <c r="I272" s="15">
        <f t="shared" ref="I272:J275" si="32">E272+G272</f>
        <v>0</v>
      </c>
      <c r="J272" s="15">
        <f t="shared" si="32"/>
        <v>0</v>
      </c>
      <c r="K272" s="3"/>
      <c r="L272" s="3"/>
    </row>
    <row r="273" spans="1:12" x14ac:dyDescent="0.25">
      <c r="A273" s="14" t="s">
        <v>355</v>
      </c>
      <c r="B273" s="14" t="s">
        <v>338</v>
      </c>
      <c r="C273" s="14" t="s">
        <v>106</v>
      </c>
      <c r="D273" s="15">
        <v>1</v>
      </c>
      <c r="E273" s="15"/>
      <c r="F273" s="15">
        <f>D273*E273</f>
        <v>0</v>
      </c>
      <c r="G273" s="15"/>
      <c r="H273" s="15">
        <f>D273*G273</f>
        <v>0</v>
      </c>
      <c r="I273" s="15">
        <f t="shared" si="32"/>
        <v>0</v>
      </c>
      <c r="J273" s="15">
        <f t="shared" si="32"/>
        <v>0</v>
      </c>
      <c r="K273" s="3"/>
      <c r="L273" s="3"/>
    </row>
    <row r="274" spans="1:12" x14ac:dyDescent="0.25">
      <c r="A274" s="14" t="s">
        <v>356</v>
      </c>
      <c r="B274" s="14" t="s">
        <v>340</v>
      </c>
      <c r="C274" s="14" t="s">
        <v>106</v>
      </c>
      <c r="D274" s="15">
        <v>1</v>
      </c>
      <c r="E274" s="15"/>
      <c r="F274" s="15">
        <f>D274*E274</f>
        <v>0</v>
      </c>
      <c r="G274" s="15"/>
      <c r="H274" s="15">
        <f>D274*G274</f>
        <v>0</v>
      </c>
      <c r="I274" s="15">
        <f t="shared" si="32"/>
        <v>0</v>
      </c>
      <c r="J274" s="15">
        <f t="shared" si="32"/>
        <v>0</v>
      </c>
      <c r="K274" s="3"/>
      <c r="L274" s="3"/>
    </row>
    <row r="275" spans="1:12" x14ac:dyDescent="0.25">
      <c r="A275" s="14" t="s">
        <v>13</v>
      </c>
      <c r="B275" s="14" t="s">
        <v>13</v>
      </c>
      <c r="C275" s="14" t="s">
        <v>13</v>
      </c>
      <c r="D275" s="15"/>
      <c r="E275" s="15"/>
      <c r="F275" s="15"/>
      <c r="G275" s="15"/>
      <c r="H275" s="15"/>
      <c r="I275" s="15">
        <f t="shared" si="32"/>
        <v>0</v>
      </c>
      <c r="J275" s="15">
        <f t="shared" si="32"/>
        <v>0</v>
      </c>
      <c r="K275" s="3"/>
      <c r="L275" s="3"/>
    </row>
    <row r="276" spans="1:12" x14ac:dyDescent="0.25">
      <c r="A276" s="12" t="s">
        <v>13</v>
      </c>
      <c r="B276" s="12" t="s">
        <v>357</v>
      </c>
      <c r="C276" s="12" t="s">
        <v>13</v>
      </c>
      <c r="D276" s="13"/>
      <c r="E276" s="13"/>
      <c r="F276" s="13"/>
      <c r="G276" s="13"/>
      <c r="H276" s="13"/>
      <c r="I276" s="13"/>
      <c r="J276" s="13"/>
      <c r="K276" s="3"/>
      <c r="L276" s="3"/>
    </row>
    <row r="277" spans="1:12" x14ac:dyDescent="0.25">
      <c r="A277" s="12" t="s">
        <v>13</v>
      </c>
      <c r="B277" s="12" t="s">
        <v>358</v>
      </c>
      <c r="C277" s="12" t="s">
        <v>13</v>
      </c>
      <c r="D277" s="13"/>
      <c r="E277" s="13"/>
      <c r="F277" s="13"/>
      <c r="G277" s="13"/>
      <c r="H277" s="13"/>
      <c r="I277" s="13"/>
      <c r="J277" s="13"/>
      <c r="K277" s="3"/>
      <c r="L277" s="3"/>
    </row>
    <row r="278" spans="1:12" x14ac:dyDescent="0.25">
      <c r="A278" s="14" t="s">
        <v>359</v>
      </c>
      <c r="B278" s="14" t="s">
        <v>360</v>
      </c>
      <c r="C278" s="14" t="s">
        <v>65</v>
      </c>
      <c r="D278" s="15">
        <v>1</v>
      </c>
      <c r="E278" s="15"/>
      <c r="F278" s="15">
        <f>D278*E278</f>
        <v>0</v>
      </c>
      <c r="G278" s="15"/>
      <c r="H278" s="15">
        <f>D278*G278</f>
        <v>0</v>
      </c>
      <c r="I278" s="15">
        <f>E278+G278</f>
        <v>0</v>
      </c>
      <c r="J278" s="15">
        <f>F278+H278</f>
        <v>0</v>
      </c>
      <c r="K278" s="3"/>
      <c r="L278" s="3"/>
    </row>
    <row r="279" spans="1:12" x14ac:dyDescent="0.25">
      <c r="A279" s="14" t="s">
        <v>13</v>
      </c>
      <c r="B279" s="14" t="s">
        <v>13</v>
      </c>
      <c r="C279" s="14" t="s">
        <v>13</v>
      </c>
      <c r="D279" s="15"/>
      <c r="E279" s="15"/>
      <c r="F279" s="15"/>
      <c r="G279" s="15"/>
      <c r="H279" s="15"/>
      <c r="I279" s="15">
        <f>E279+G279</f>
        <v>0</v>
      </c>
      <c r="J279" s="15">
        <f>F279+H279</f>
        <v>0</v>
      </c>
      <c r="K279" s="3"/>
      <c r="L279" s="3"/>
    </row>
    <row r="280" spans="1:12" x14ac:dyDescent="0.25">
      <c r="A280" s="12" t="s">
        <v>13</v>
      </c>
      <c r="B280" s="12" t="s">
        <v>361</v>
      </c>
      <c r="C280" s="12" t="s">
        <v>13</v>
      </c>
      <c r="D280" s="13"/>
      <c r="E280" s="13"/>
      <c r="F280" s="13"/>
      <c r="G280" s="13"/>
      <c r="H280" s="13"/>
      <c r="I280" s="13"/>
      <c r="J280" s="13"/>
      <c r="K280" s="3"/>
      <c r="L280" s="3"/>
    </row>
    <row r="281" spans="1:12" x14ac:dyDescent="0.25">
      <c r="A281" s="12" t="s">
        <v>13</v>
      </c>
      <c r="B281" s="12" t="s">
        <v>362</v>
      </c>
      <c r="C281" s="12" t="s">
        <v>13</v>
      </c>
      <c r="D281" s="13"/>
      <c r="E281" s="13"/>
      <c r="F281" s="13"/>
      <c r="G281" s="13"/>
      <c r="H281" s="13"/>
      <c r="I281" s="13"/>
      <c r="J281" s="13"/>
      <c r="K281" s="3"/>
      <c r="L281" s="3"/>
    </row>
    <row r="282" spans="1:12" x14ac:dyDescent="0.25">
      <c r="A282" s="14" t="s">
        <v>363</v>
      </c>
      <c r="B282" s="14" t="s">
        <v>364</v>
      </c>
      <c r="C282" s="14" t="s">
        <v>65</v>
      </c>
      <c r="D282" s="15">
        <v>1</v>
      </c>
      <c r="E282" s="15"/>
      <c r="F282" s="15">
        <f>D282*E282</f>
        <v>0</v>
      </c>
      <c r="G282" s="15"/>
      <c r="H282" s="15">
        <f>D282*G282</f>
        <v>0</v>
      </c>
      <c r="I282" s="15">
        <f>E282+G282</f>
        <v>0</v>
      </c>
      <c r="J282" s="15">
        <f>F282+H282</f>
        <v>0</v>
      </c>
      <c r="K282" s="3"/>
      <c r="L282" s="3"/>
    </row>
    <row r="283" spans="1:12" x14ac:dyDescent="0.25">
      <c r="A283" s="14" t="s">
        <v>13</v>
      </c>
      <c r="B283" s="14" t="s">
        <v>13</v>
      </c>
      <c r="C283" s="14" t="s">
        <v>13</v>
      </c>
      <c r="D283" s="15"/>
      <c r="E283" s="15"/>
      <c r="F283" s="15"/>
      <c r="G283" s="15"/>
      <c r="H283" s="15"/>
      <c r="I283" s="15">
        <f>E283+G283</f>
        <v>0</v>
      </c>
      <c r="J283" s="15">
        <f>F283+H283</f>
        <v>0</v>
      </c>
      <c r="K283" s="3"/>
      <c r="L283" s="3"/>
    </row>
    <row r="284" spans="1:12" x14ac:dyDescent="0.25">
      <c r="A284" s="12" t="s">
        <v>13</v>
      </c>
      <c r="B284" s="12" t="s">
        <v>365</v>
      </c>
      <c r="C284" s="12" t="s">
        <v>13</v>
      </c>
      <c r="D284" s="13"/>
      <c r="E284" s="13"/>
      <c r="F284" s="13"/>
      <c r="G284" s="13"/>
      <c r="H284" s="13"/>
      <c r="I284" s="13"/>
      <c r="J284" s="13"/>
      <c r="K284" s="3"/>
      <c r="L284" s="3"/>
    </row>
    <row r="285" spans="1:12" x14ac:dyDescent="0.25">
      <c r="A285" s="14" t="s">
        <v>366</v>
      </c>
      <c r="B285" s="14" t="s">
        <v>367</v>
      </c>
      <c r="C285" s="14" t="s">
        <v>65</v>
      </c>
      <c r="D285" s="15">
        <v>3</v>
      </c>
      <c r="E285" s="15"/>
      <c r="F285" s="15">
        <f>D285*E285</f>
        <v>0</v>
      </c>
      <c r="G285" s="15"/>
      <c r="H285" s="15">
        <f>D285*G285</f>
        <v>0</v>
      </c>
      <c r="I285" s="15">
        <f>E285+G285</f>
        <v>0</v>
      </c>
      <c r="J285" s="15">
        <f>F285+H285</f>
        <v>0</v>
      </c>
      <c r="K285" s="3"/>
      <c r="L285" s="3"/>
    </row>
    <row r="286" spans="1:12" x14ac:dyDescent="0.25">
      <c r="A286" s="14" t="s">
        <v>13</v>
      </c>
      <c r="B286" s="14" t="s">
        <v>13</v>
      </c>
      <c r="C286" s="14" t="s">
        <v>13</v>
      </c>
      <c r="D286" s="15"/>
      <c r="E286" s="15"/>
      <c r="F286" s="15"/>
      <c r="G286" s="15"/>
      <c r="H286" s="15"/>
      <c r="I286" s="15">
        <f>E286+G286</f>
        <v>0</v>
      </c>
      <c r="J286" s="15">
        <f>F286+H286</f>
        <v>0</v>
      </c>
      <c r="K286" s="3"/>
      <c r="L286" s="3"/>
    </row>
    <row r="287" spans="1:12" x14ac:dyDescent="0.25">
      <c r="A287" s="12" t="s">
        <v>13</v>
      </c>
      <c r="B287" s="12" t="s">
        <v>368</v>
      </c>
      <c r="C287" s="12" t="s">
        <v>13</v>
      </c>
      <c r="D287" s="13"/>
      <c r="E287" s="13"/>
      <c r="F287" s="13"/>
      <c r="G287" s="13"/>
      <c r="H287" s="13"/>
      <c r="I287" s="13"/>
      <c r="J287" s="13"/>
      <c r="K287" s="3"/>
      <c r="L287" s="3"/>
    </row>
    <row r="288" spans="1:12" x14ac:dyDescent="0.25">
      <c r="A288" s="12" t="s">
        <v>13</v>
      </c>
      <c r="B288" s="12" t="s">
        <v>369</v>
      </c>
      <c r="C288" s="12" t="s">
        <v>13</v>
      </c>
      <c r="D288" s="13"/>
      <c r="E288" s="13"/>
      <c r="F288" s="13"/>
      <c r="G288" s="13"/>
      <c r="H288" s="13"/>
      <c r="I288" s="13"/>
      <c r="J288" s="13"/>
      <c r="K288" s="3"/>
      <c r="L288" s="3"/>
    </row>
    <row r="289" spans="1:12" x14ac:dyDescent="0.25">
      <c r="A289" s="14" t="s">
        <v>370</v>
      </c>
      <c r="B289" s="14" t="s">
        <v>371</v>
      </c>
      <c r="C289" s="14" t="s">
        <v>65</v>
      </c>
      <c r="D289" s="15">
        <v>14</v>
      </c>
      <c r="E289" s="15"/>
      <c r="F289" s="15">
        <f>D289*E289</f>
        <v>0</v>
      </c>
      <c r="G289" s="15"/>
      <c r="H289" s="15">
        <f>D289*G289</f>
        <v>0</v>
      </c>
      <c r="I289" s="15">
        <f t="shared" ref="I289:J294" si="33">E289+G289</f>
        <v>0</v>
      </c>
      <c r="J289" s="15">
        <f t="shared" si="33"/>
        <v>0</v>
      </c>
      <c r="K289" s="3"/>
      <c r="L289" s="3"/>
    </row>
    <row r="290" spans="1:12" x14ac:dyDescent="0.25">
      <c r="A290" s="14" t="s">
        <v>372</v>
      </c>
      <c r="B290" s="14" t="s">
        <v>373</v>
      </c>
      <c r="C290" s="14" t="s">
        <v>65</v>
      </c>
      <c r="D290" s="15">
        <v>1</v>
      </c>
      <c r="E290" s="15"/>
      <c r="F290" s="15">
        <f>D290*E290</f>
        <v>0</v>
      </c>
      <c r="G290" s="15"/>
      <c r="H290" s="15">
        <f>D290*G290</f>
        <v>0</v>
      </c>
      <c r="I290" s="15">
        <f t="shared" si="33"/>
        <v>0</v>
      </c>
      <c r="J290" s="15">
        <f t="shared" si="33"/>
        <v>0</v>
      </c>
      <c r="K290" s="3"/>
      <c r="L290" s="3"/>
    </row>
    <row r="291" spans="1:12" x14ac:dyDescent="0.25">
      <c r="A291" s="14" t="s">
        <v>374</v>
      </c>
      <c r="B291" s="14" t="s">
        <v>375</v>
      </c>
      <c r="C291" s="14" t="s">
        <v>65</v>
      </c>
      <c r="D291" s="15">
        <v>16</v>
      </c>
      <c r="E291" s="15"/>
      <c r="F291" s="15">
        <f>D291*E291</f>
        <v>0</v>
      </c>
      <c r="G291" s="15"/>
      <c r="H291" s="15">
        <f>D291*G291</f>
        <v>0</v>
      </c>
      <c r="I291" s="15">
        <f t="shared" si="33"/>
        <v>0</v>
      </c>
      <c r="J291" s="15">
        <f t="shared" si="33"/>
        <v>0</v>
      </c>
      <c r="K291" s="3"/>
      <c r="L291" s="3"/>
    </row>
    <row r="292" spans="1:12" x14ac:dyDescent="0.25">
      <c r="A292" s="14" t="s">
        <v>376</v>
      </c>
      <c r="B292" s="14" t="s">
        <v>377</v>
      </c>
      <c r="C292" s="14" t="s">
        <v>65</v>
      </c>
      <c r="D292" s="15">
        <v>3</v>
      </c>
      <c r="E292" s="15"/>
      <c r="F292" s="15">
        <f>D292*E292</f>
        <v>0</v>
      </c>
      <c r="G292" s="15"/>
      <c r="H292" s="15">
        <f>D292*G292</f>
        <v>0</v>
      </c>
      <c r="I292" s="15">
        <f t="shared" si="33"/>
        <v>0</v>
      </c>
      <c r="J292" s="15">
        <f t="shared" si="33"/>
        <v>0</v>
      </c>
      <c r="K292" s="3"/>
      <c r="L292" s="3"/>
    </row>
    <row r="293" spans="1:12" x14ac:dyDescent="0.25">
      <c r="A293" s="14" t="s">
        <v>378</v>
      </c>
      <c r="B293" s="14" t="s">
        <v>379</v>
      </c>
      <c r="C293" s="14" t="s">
        <v>65</v>
      </c>
      <c r="D293" s="15">
        <v>4</v>
      </c>
      <c r="E293" s="15"/>
      <c r="F293" s="15">
        <f>D293*E293</f>
        <v>0</v>
      </c>
      <c r="G293" s="15"/>
      <c r="H293" s="15">
        <f>D293*G293</f>
        <v>0</v>
      </c>
      <c r="I293" s="15">
        <f t="shared" si="33"/>
        <v>0</v>
      </c>
      <c r="J293" s="15">
        <f t="shared" si="33"/>
        <v>0</v>
      </c>
      <c r="K293" s="3"/>
      <c r="L293" s="3"/>
    </row>
    <row r="294" spans="1:12" x14ac:dyDescent="0.25">
      <c r="A294" s="14" t="s">
        <v>13</v>
      </c>
      <c r="B294" s="14" t="s">
        <v>13</v>
      </c>
      <c r="C294" s="14" t="s">
        <v>13</v>
      </c>
      <c r="D294" s="15"/>
      <c r="E294" s="15"/>
      <c r="F294" s="15"/>
      <c r="G294" s="15"/>
      <c r="H294" s="15"/>
      <c r="I294" s="15">
        <f t="shared" si="33"/>
        <v>0</v>
      </c>
      <c r="J294" s="15">
        <f t="shared" si="33"/>
        <v>0</v>
      </c>
      <c r="K294" s="3"/>
      <c r="L294" s="3"/>
    </row>
    <row r="295" spans="1:12" x14ac:dyDescent="0.25">
      <c r="A295" s="12" t="s">
        <v>13</v>
      </c>
      <c r="B295" s="12" t="s">
        <v>380</v>
      </c>
      <c r="C295" s="12" t="s">
        <v>13</v>
      </c>
      <c r="D295" s="13"/>
      <c r="E295" s="13"/>
      <c r="F295" s="13"/>
      <c r="G295" s="13"/>
      <c r="H295" s="13"/>
      <c r="I295" s="13"/>
      <c r="J295" s="13"/>
      <c r="K295" s="3"/>
      <c r="L295" s="3"/>
    </row>
    <row r="296" spans="1:12" x14ac:dyDescent="0.25">
      <c r="A296" s="14" t="s">
        <v>381</v>
      </c>
      <c r="B296" s="14" t="s">
        <v>382</v>
      </c>
      <c r="C296" s="14" t="s">
        <v>65</v>
      </c>
      <c r="D296" s="15">
        <v>10</v>
      </c>
      <c r="E296" s="15"/>
      <c r="F296" s="15">
        <f t="shared" ref="F296:F301" si="34">D296*E296</f>
        <v>0</v>
      </c>
      <c r="G296" s="15"/>
      <c r="H296" s="15">
        <f t="shared" ref="H296:H301" si="35">D296*G296</f>
        <v>0</v>
      </c>
      <c r="I296" s="15">
        <f t="shared" ref="I296:J302" si="36">E296+G296</f>
        <v>0</v>
      </c>
      <c r="J296" s="15">
        <f t="shared" si="36"/>
        <v>0</v>
      </c>
      <c r="K296" s="3"/>
      <c r="L296" s="3"/>
    </row>
    <row r="297" spans="1:12" x14ac:dyDescent="0.25">
      <c r="A297" s="14" t="s">
        <v>383</v>
      </c>
      <c r="B297" s="14" t="s">
        <v>384</v>
      </c>
      <c r="C297" s="14" t="s">
        <v>65</v>
      </c>
      <c r="D297" s="15">
        <v>10</v>
      </c>
      <c r="E297" s="15"/>
      <c r="F297" s="15">
        <f t="shared" si="34"/>
        <v>0</v>
      </c>
      <c r="G297" s="15"/>
      <c r="H297" s="15">
        <f t="shared" si="35"/>
        <v>0</v>
      </c>
      <c r="I297" s="15">
        <f t="shared" si="36"/>
        <v>0</v>
      </c>
      <c r="J297" s="15">
        <f t="shared" si="36"/>
        <v>0</v>
      </c>
      <c r="K297" s="3"/>
      <c r="L297" s="3"/>
    </row>
    <row r="298" spans="1:12" x14ac:dyDescent="0.25">
      <c r="A298" s="14" t="s">
        <v>385</v>
      </c>
      <c r="B298" s="14" t="s">
        <v>386</v>
      </c>
      <c r="C298" s="14" t="s">
        <v>65</v>
      </c>
      <c r="D298" s="15">
        <v>55</v>
      </c>
      <c r="E298" s="15"/>
      <c r="F298" s="15">
        <f t="shared" si="34"/>
        <v>0</v>
      </c>
      <c r="G298" s="15"/>
      <c r="H298" s="15">
        <f t="shared" si="35"/>
        <v>0</v>
      </c>
      <c r="I298" s="15">
        <f t="shared" si="36"/>
        <v>0</v>
      </c>
      <c r="J298" s="15">
        <f t="shared" si="36"/>
        <v>0</v>
      </c>
      <c r="K298" s="3"/>
      <c r="L298" s="3"/>
    </row>
    <row r="299" spans="1:12" x14ac:dyDescent="0.25">
      <c r="A299" s="14" t="s">
        <v>387</v>
      </c>
      <c r="B299" s="14" t="s">
        <v>388</v>
      </c>
      <c r="C299" s="14" t="s">
        <v>65</v>
      </c>
      <c r="D299" s="15">
        <v>85</v>
      </c>
      <c r="E299" s="15"/>
      <c r="F299" s="15">
        <f t="shared" si="34"/>
        <v>0</v>
      </c>
      <c r="G299" s="15"/>
      <c r="H299" s="15">
        <f t="shared" si="35"/>
        <v>0</v>
      </c>
      <c r="I299" s="15">
        <f t="shared" si="36"/>
        <v>0</v>
      </c>
      <c r="J299" s="15">
        <f t="shared" si="36"/>
        <v>0</v>
      </c>
      <c r="K299" s="3"/>
      <c r="L299" s="3"/>
    </row>
    <row r="300" spans="1:12" x14ac:dyDescent="0.25">
      <c r="A300" s="14" t="s">
        <v>389</v>
      </c>
      <c r="B300" s="14" t="s">
        <v>390</v>
      </c>
      <c r="C300" s="14" t="s">
        <v>65</v>
      </c>
      <c r="D300" s="15">
        <v>30</v>
      </c>
      <c r="E300" s="15"/>
      <c r="F300" s="15">
        <f t="shared" si="34"/>
        <v>0</v>
      </c>
      <c r="G300" s="15"/>
      <c r="H300" s="15">
        <f t="shared" si="35"/>
        <v>0</v>
      </c>
      <c r="I300" s="15">
        <f t="shared" si="36"/>
        <v>0</v>
      </c>
      <c r="J300" s="15">
        <f t="shared" si="36"/>
        <v>0</v>
      </c>
      <c r="K300" s="3"/>
      <c r="L300" s="3"/>
    </row>
    <row r="301" spans="1:12" x14ac:dyDescent="0.25">
      <c r="A301" s="14" t="s">
        <v>391</v>
      </c>
      <c r="B301" s="14" t="s">
        <v>392</v>
      </c>
      <c r="C301" s="14" t="s">
        <v>65</v>
      </c>
      <c r="D301" s="15">
        <v>15</v>
      </c>
      <c r="E301" s="15"/>
      <c r="F301" s="15">
        <f t="shared" si="34"/>
        <v>0</v>
      </c>
      <c r="G301" s="15"/>
      <c r="H301" s="15">
        <f t="shared" si="35"/>
        <v>0</v>
      </c>
      <c r="I301" s="15">
        <f t="shared" si="36"/>
        <v>0</v>
      </c>
      <c r="J301" s="15">
        <f t="shared" si="36"/>
        <v>0</v>
      </c>
      <c r="K301" s="3"/>
      <c r="L301" s="3"/>
    </row>
    <row r="302" spans="1:12" x14ac:dyDescent="0.25">
      <c r="A302" s="14" t="s">
        <v>13</v>
      </c>
      <c r="B302" s="14" t="s">
        <v>13</v>
      </c>
      <c r="C302" s="14" t="s">
        <v>13</v>
      </c>
      <c r="D302" s="15"/>
      <c r="E302" s="15"/>
      <c r="F302" s="15"/>
      <c r="G302" s="15"/>
      <c r="H302" s="15"/>
      <c r="I302" s="15">
        <f t="shared" si="36"/>
        <v>0</v>
      </c>
      <c r="J302" s="15">
        <f t="shared" si="36"/>
        <v>0</v>
      </c>
      <c r="K302" s="3"/>
      <c r="L302" s="3"/>
    </row>
    <row r="303" spans="1:12" x14ac:dyDescent="0.25">
      <c r="A303" s="12" t="s">
        <v>13</v>
      </c>
      <c r="B303" s="12" t="s">
        <v>393</v>
      </c>
      <c r="C303" s="12" t="s">
        <v>13</v>
      </c>
      <c r="D303" s="13"/>
      <c r="E303" s="13"/>
      <c r="F303" s="13"/>
      <c r="G303" s="13"/>
      <c r="H303" s="13"/>
      <c r="I303" s="13"/>
      <c r="J303" s="13"/>
      <c r="K303" s="3"/>
      <c r="L303" s="3"/>
    </row>
    <row r="304" spans="1:12" x14ac:dyDescent="0.25">
      <c r="A304" s="14" t="s">
        <v>394</v>
      </c>
      <c r="B304" s="14" t="s">
        <v>395</v>
      </c>
      <c r="C304" s="14" t="s">
        <v>65</v>
      </c>
      <c r="D304" s="15">
        <v>4</v>
      </c>
      <c r="E304" s="15"/>
      <c r="F304" s="15">
        <f>D304*E304</f>
        <v>0</v>
      </c>
      <c r="G304" s="15"/>
      <c r="H304" s="15">
        <f>D304*G304</f>
        <v>0</v>
      </c>
      <c r="I304" s="15">
        <f>E304+G304</f>
        <v>0</v>
      </c>
      <c r="J304" s="15">
        <f>F304+H304</f>
        <v>0</v>
      </c>
      <c r="K304" s="3"/>
      <c r="L304" s="3"/>
    </row>
    <row r="305" spans="1:12" x14ac:dyDescent="0.25">
      <c r="A305" s="14" t="s">
        <v>13</v>
      </c>
      <c r="B305" s="14" t="s">
        <v>13</v>
      </c>
      <c r="C305" s="14" t="s">
        <v>13</v>
      </c>
      <c r="D305" s="15"/>
      <c r="E305" s="15"/>
      <c r="F305" s="15"/>
      <c r="G305" s="15"/>
      <c r="H305" s="15"/>
      <c r="I305" s="15">
        <f>E305+G305</f>
        <v>0</v>
      </c>
      <c r="J305" s="15">
        <f>F305+H305</f>
        <v>0</v>
      </c>
      <c r="K305" s="3"/>
      <c r="L305" s="3"/>
    </row>
    <row r="306" spans="1:12" x14ac:dyDescent="0.25">
      <c r="A306" s="12" t="s">
        <v>13</v>
      </c>
      <c r="B306" s="12" t="s">
        <v>396</v>
      </c>
      <c r="C306" s="12" t="s">
        <v>13</v>
      </c>
      <c r="D306" s="13"/>
      <c r="E306" s="13"/>
      <c r="F306" s="13"/>
      <c r="G306" s="13"/>
      <c r="H306" s="13"/>
      <c r="I306" s="13"/>
      <c r="J306" s="13"/>
      <c r="K306" s="3"/>
      <c r="L306" s="3"/>
    </row>
    <row r="307" spans="1:12" x14ac:dyDescent="0.25">
      <c r="A307" s="14" t="s">
        <v>397</v>
      </c>
      <c r="B307" s="14" t="s">
        <v>398</v>
      </c>
      <c r="C307" s="14" t="s">
        <v>65</v>
      </c>
      <c r="D307" s="15">
        <v>2</v>
      </c>
      <c r="E307" s="15"/>
      <c r="F307" s="15">
        <f>D307*E307</f>
        <v>0</v>
      </c>
      <c r="G307" s="15"/>
      <c r="H307" s="15">
        <f>D307*G307</f>
        <v>0</v>
      </c>
      <c r="I307" s="15">
        <f>E307+G307</f>
        <v>0</v>
      </c>
      <c r="J307" s="15">
        <f>F307+H307</f>
        <v>0</v>
      </c>
      <c r="K307" s="3"/>
      <c r="L307" s="3"/>
    </row>
    <row r="308" spans="1:12" x14ac:dyDescent="0.25">
      <c r="A308" s="14" t="s">
        <v>13</v>
      </c>
      <c r="B308" s="14" t="s">
        <v>13</v>
      </c>
      <c r="C308" s="14" t="s">
        <v>13</v>
      </c>
      <c r="D308" s="15"/>
      <c r="E308" s="15"/>
      <c r="F308" s="15"/>
      <c r="G308" s="15"/>
      <c r="H308" s="15"/>
      <c r="I308" s="15">
        <f>E308+G308</f>
        <v>0</v>
      </c>
      <c r="J308" s="15">
        <f>F308+H308</f>
        <v>0</v>
      </c>
      <c r="K308" s="3"/>
      <c r="L308" s="3"/>
    </row>
    <row r="309" spans="1:12" x14ac:dyDescent="0.25">
      <c r="A309" s="12" t="s">
        <v>13</v>
      </c>
      <c r="B309" s="12" t="s">
        <v>399</v>
      </c>
      <c r="C309" s="12" t="s">
        <v>13</v>
      </c>
      <c r="D309" s="13"/>
      <c r="E309" s="13"/>
      <c r="F309" s="13"/>
      <c r="G309" s="13"/>
      <c r="H309" s="13"/>
      <c r="I309" s="13"/>
      <c r="J309" s="13"/>
      <c r="K309" s="3"/>
      <c r="L309" s="3"/>
    </row>
    <row r="310" spans="1:12" x14ac:dyDescent="0.25">
      <c r="A310" s="12" t="s">
        <v>13</v>
      </c>
      <c r="B310" s="12" t="s">
        <v>400</v>
      </c>
      <c r="C310" s="12" t="s">
        <v>13</v>
      </c>
      <c r="D310" s="13"/>
      <c r="E310" s="13"/>
      <c r="F310" s="13"/>
      <c r="G310" s="13"/>
      <c r="H310" s="13"/>
      <c r="I310" s="13"/>
      <c r="J310" s="13"/>
      <c r="K310" s="3"/>
      <c r="L310" s="3"/>
    </row>
    <row r="311" spans="1:12" x14ac:dyDescent="0.25">
      <c r="A311" s="14" t="s">
        <v>401</v>
      </c>
      <c r="B311" s="14" t="s">
        <v>402</v>
      </c>
      <c r="C311" s="14" t="s">
        <v>183</v>
      </c>
      <c r="D311" s="15">
        <v>20</v>
      </c>
      <c r="E311" s="15"/>
      <c r="F311" s="15">
        <f>D311*E311</f>
        <v>0</v>
      </c>
      <c r="G311" s="15"/>
      <c r="H311" s="15">
        <f>D311*G311</f>
        <v>0</v>
      </c>
      <c r="I311" s="15">
        <f>E311+G311</f>
        <v>0</v>
      </c>
      <c r="J311" s="15">
        <f>F311+H311</f>
        <v>0</v>
      </c>
      <c r="K311" s="3"/>
      <c r="L311" s="3"/>
    </row>
    <row r="312" spans="1:12" x14ac:dyDescent="0.25">
      <c r="A312" s="12" t="s">
        <v>13</v>
      </c>
      <c r="B312" s="12" t="s">
        <v>403</v>
      </c>
      <c r="C312" s="12" t="s">
        <v>13</v>
      </c>
      <c r="D312" s="13"/>
      <c r="E312" s="13"/>
      <c r="F312" s="13"/>
      <c r="G312" s="13"/>
      <c r="H312" s="13"/>
      <c r="I312" s="13"/>
      <c r="J312" s="13"/>
      <c r="K312" s="3"/>
      <c r="L312" s="3"/>
    </row>
    <row r="313" spans="1:12" x14ac:dyDescent="0.25">
      <c r="A313" s="14" t="s">
        <v>404</v>
      </c>
      <c r="B313" s="14" t="s">
        <v>405</v>
      </c>
      <c r="C313" s="14" t="s">
        <v>65</v>
      </c>
      <c r="D313" s="15">
        <v>20</v>
      </c>
      <c r="E313" s="15"/>
      <c r="F313" s="15">
        <f>D313*E313</f>
        <v>0</v>
      </c>
      <c r="G313" s="15"/>
      <c r="H313" s="15">
        <f>D313*G313</f>
        <v>0</v>
      </c>
      <c r="I313" s="15">
        <f t="shared" ref="I313:J315" si="37">E313+G313</f>
        <v>0</v>
      </c>
      <c r="J313" s="15">
        <f t="shared" si="37"/>
        <v>0</v>
      </c>
      <c r="K313" s="3"/>
      <c r="L313" s="3"/>
    </row>
    <row r="314" spans="1:12" x14ac:dyDescent="0.25">
      <c r="A314" s="14" t="s">
        <v>406</v>
      </c>
      <c r="B314" s="14" t="s">
        <v>407</v>
      </c>
      <c r="C314" s="14" t="s">
        <v>65</v>
      </c>
      <c r="D314" s="15">
        <v>20</v>
      </c>
      <c r="E314" s="15"/>
      <c r="F314" s="15">
        <f>D314*E314</f>
        <v>0</v>
      </c>
      <c r="G314" s="15"/>
      <c r="H314" s="15">
        <f>D314*G314</f>
        <v>0</v>
      </c>
      <c r="I314" s="15">
        <f t="shared" si="37"/>
        <v>0</v>
      </c>
      <c r="J314" s="15">
        <f t="shared" si="37"/>
        <v>0</v>
      </c>
      <c r="K314" s="3"/>
      <c r="L314" s="3"/>
    </row>
    <row r="315" spans="1:12" x14ac:dyDescent="0.25">
      <c r="A315" s="14" t="s">
        <v>391</v>
      </c>
      <c r="B315" s="14" t="s">
        <v>408</v>
      </c>
      <c r="C315" s="14" t="s">
        <v>65</v>
      </c>
      <c r="D315" s="15">
        <v>20</v>
      </c>
      <c r="E315" s="15"/>
      <c r="F315" s="15">
        <f>D315*E315</f>
        <v>0</v>
      </c>
      <c r="G315" s="15"/>
      <c r="H315" s="15">
        <f>D315*G315</f>
        <v>0</v>
      </c>
      <c r="I315" s="15">
        <f t="shared" si="37"/>
        <v>0</v>
      </c>
      <c r="J315" s="15">
        <f t="shared" si="37"/>
        <v>0</v>
      </c>
      <c r="K315" s="3"/>
      <c r="L315" s="3"/>
    </row>
    <row r="316" spans="1:12" x14ac:dyDescent="0.25">
      <c r="A316" s="12" t="s">
        <v>13</v>
      </c>
      <c r="B316" s="12" t="s">
        <v>409</v>
      </c>
      <c r="C316" s="12" t="s">
        <v>13</v>
      </c>
      <c r="D316" s="13"/>
      <c r="E316" s="13"/>
      <c r="F316" s="13"/>
      <c r="G316" s="13"/>
      <c r="H316" s="13"/>
      <c r="I316" s="13"/>
      <c r="J316" s="13"/>
      <c r="K316" s="3"/>
      <c r="L316" s="3"/>
    </row>
    <row r="317" spans="1:12" x14ac:dyDescent="0.25">
      <c r="A317" s="14" t="s">
        <v>410</v>
      </c>
      <c r="B317" s="14" t="s">
        <v>411</v>
      </c>
      <c r="C317" s="14" t="s">
        <v>65</v>
      </c>
      <c r="D317" s="15">
        <v>20</v>
      </c>
      <c r="E317" s="15"/>
      <c r="F317" s="15">
        <f>D317*E317</f>
        <v>0</v>
      </c>
      <c r="G317" s="15"/>
      <c r="H317" s="15">
        <f>D317*G317</f>
        <v>0</v>
      </c>
      <c r="I317" s="15">
        <f>E317+G317</f>
        <v>0</v>
      </c>
      <c r="J317" s="15">
        <f>F317+H317</f>
        <v>0</v>
      </c>
      <c r="K317" s="3"/>
      <c r="L317" s="3"/>
    </row>
    <row r="318" spans="1:12" x14ac:dyDescent="0.25">
      <c r="A318" s="12" t="s">
        <v>13</v>
      </c>
      <c r="B318" s="12" t="s">
        <v>412</v>
      </c>
      <c r="C318" s="12" t="s">
        <v>13</v>
      </c>
      <c r="D318" s="13"/>
      <c r="E318" s="13"/>
      <c r="F318" s="13"/>
      <c r="G318" s="13"/>
      <c r="H318" s="13"/>
      <c r="I318" s="13"/>
      <c r="J318" s="13"/>
      <c r="K318" s="3"/>
      <c r="L318" s="3"/>
    </row>
    <row r="319" spans="1:12" x14ac:dyDescent="0.25">
      <c r="A319" s="14" t="s">
        <v>413</v>
      </c>
      <c r="B319" s="14" t="s">
        <v>414</v>
      </c>
      <c r="C319" s="14" t="s">
        <v>65</v>
      </c>
      <c r="D319" s="15">
        <v>2</v>
      </c>
      <c r="E319" s="15"/>
      <c r="F319" s="15">
        <f>D319*E319</f>
        <v>0</v>
      </c>
      <c r="G319" s="15"/>
      <c r="H319" s="15">
        <f>D319*G319</f>
        <v>0</v>
      </c>
      <c r="I319" s="15">
        <f t="shared" ref="I319:J321" si="38">E319+G319</f>
        <v>0</v>
      </c>
      <c r="J319" s="15">
        <f t="shared" si="38"/>
        <v>0</v>
      </c>
      <c r="K319" s="3"/>
      <c r="L319" s="3"/>
    </row>
    <row r="320" spans="1:12" x14ac:dyDescent="0.25">
      <c r="A320" s="14" t="s">
        <v>415</v>
      </c>
      <c r="B320" s="14" t="s">
        <v>416</v>
      </c>
      <c r="C320" s="14" t="s">
        <v>65</v>
      </c>
      <c r="D320" s="15">
        <v>2</v>
      </c>
      <c r="E320" s="15"/>
      <c r="F320" s="15">
        <f>D320*E320</f>
        <v>0</v>
      </c>
      <c r="G320" s="15"/>
      <c r="H320" s="15">
        <f>D320*G320</f>
        <v>0</v>
      </c>
      <c r="I320" s="15">
        <f t="shared" si="38"/>
        <v>0</v>
      </c>
      <c r="J320" s="15">
        <f t="shared" si="38"/>
        <v>0</v>
      </c>
      <c r="K320" s="3"/>
      <c r="L320" s="3"/>
    </row>
    <row r="321" spans="1:12" x14ac:dyDescent="0.25">
      <c r="A321" s="14" t="s">
        <v>417</v>
      </c>
      <c r="B321" s="14" t="s">
        <v>418</v>
      </c>
      <c r="C321" s="14" t="s">
        <v>65</v>
      </c>
      <c r="D321" s="15">
        <v>2</v>
      </c>
      <c r="E321" s="15"/>
      <c r="F321" s="15">
        <f>D321*E321</f>
        <v>0</v>
      </c>
      <c r="G321" s="15"/>
      <c r="H321" s="15">
        <f>D321*G321</f>
        <v>0</v>
      </c>
      <c r="I321" s="15">
        <f t="shared" si="38"/>
        <v>0</v>
      </c>
      <c r="J321" s="15">
        <f t="shared" si="38"/>
        <v>0</v>
      </c>
      <c r="K321" s="3"/>
      <c r="L321" s="3"/>
    </row>
    <row r="322" spans="1:12" x14ac:dyDescent="0.25">
      <c r="A322" s="12" t="s">
        <v>13</v>
      </c>
      <c r="B322" s="12" t="s">
        <v>419</v>
      </c>
      <c r="C322" s="12" t="s">
        <v>13</v>
      </c>
      <c r="D322" s="13"/>
      <c r="E322" s="13"/>
      <c r="F322" s="13"/>
      <c r="G322" s="13"/>
      <c r="H322" s="13"/>
      <c r="I322" s="13"/>
      <c r="J322" s="13"/>
      <c r="K322" s="3"/>
      <c r="L322" s="3"/>
    </row>
    <row r="323" spans="1:12" x14ac:dyDescent="0.25">
      <c r="A323" s="14" t="s">
        <v>420</v>
      </c>
      <c r="B323" s="14" t="s">
        <v>421</v>
      </c>
      <c r="C323" s="14" t="s">
        <v>65</v>
      </c>
      <c r="D323" s="15">
        <v>2</v>
      </c>
      <c r="E323" s="15"/>
      <c r="F323" s="15">
        <f>D323*E323</f>
        <v>0</v>
      </c>
      <c r="G323" s="15"/>
      <c r="H323" s="15">
        <f>D323*G323</f>
        <v>0</v>
      </c>
      <c r="I323" s="15">
        <f>E323+G323</f>
        <v>0</v>
      </c>
      <c r="J323" s="15">
        <f>F323+H323</f>
        <v>0</v>
      </c>
      <c r="K323" s="3"/>
      <c r="L323" s="3"/>
    </row>
    <row r="324" spans="1:12" x14ac:dyDescent="0.25">
      <c r="A324" s="12" t="s">
        <v>13</v>
      </c>
      <c r="B324" s="12" t="s">
        <v>409</v>
      </c>
      <c r="C324" s="12" t="s">
        <v>13</v>
      </c>
      <c r="D324" s="13"/>
      <c r="E324" s="13"/>
      <c r="F324" s="13"/>
      <c r="G324" s="13"/>
      <c r="H324" s="13"/>
      <c r="I324" s="13"/>
      <c r="J324" s="13"/>
      <c r="K324" s="3"/>
      <c r="L324" s="3"/>
    </row>
    <row r="325" spans="1:12" x14ac:dyDescent="0.25">
      <c r="A325" s="14" t="s">
        <v>422</v>
      </c>
      <c r="B325" s="14" t="s">
        <v>423</v>
      </c>
      <c r="C325" s="14" t="s">
        <v>65</v>
      </c>
      <c r="D325" s="15">
        <v>2</v>
      </c>
      <c r="E325" s="15"/>
      <c r="F325" s="15">
        <f>D325*E325</f>
        <v>0</v>
      </c>
      <c r="G325" s="15"/>
      <c r="H325" s="15">
        <f>D325*G325</f>
        <v>0</v>
      </c>
      <c r="I325" s="15">
        <f t="shared" ref="I325:J327" si="39">E325+G325</f>
        <v>0</v>
      </c>
      <c r="J325" s="15">
        <f t="shared" si="39"/>
        <v>0</v>
      </c>
      <c r="K325" s="3"/>
      <c r="L325" s="3"/>
    </row>
    <row r="326" spans="1:12" x14ac:dyDescent="0.25">
      <c r="A326" s="14" t="s">
        <v>13</v>
      </c>
      <c r="B326" s="14" t="s">
        <v>13</v>
      </c>
      <c r="C326" s="14" t="s">
        <v>13</v>
      </c>
      <c r="D326" s="15"/>
      <c r="E326" s="15"/>
      <c r="F326" s="15"/>
      <c r="G326" s="15"/>
      <c r="H326" s="15"/>
      <c r="I326" s="15">
        <f t="shared" si="39"/>
        <v>0</v>
      </c>
      <c r="J326" s="15">
        <f t="shared" si="39"/>
        <v>0</v>
      </c>
      <c r="K326" s="3"/>
      <c r="L326" s="3"/>
    </row>
    <row r="327" spans="1:12" x14ac:dyDescent="0.25">
      <c r="A327" s="14" t="s">
        <v>13</v>
      </c>
      <c r="B327" s="14" t="s">
        <v>13</v>
      </c>
      <c r="C327" s="14" t="s">
        <v>13</v>
      </c>
      <c r="D327" s="15"/>
      <c r="E327" s="15"/>
      <c r="F327" s="15"/>
      <c r="G327" s="15"/>
      <c r="H327" s="15"/>
      <c r="I327" s="15">
        <f t="shared" si="39"/>
        <v>0</v>
      </c>
      <c r="J327" s="15">
        <f t="shared" si="39"/>
        <v>0</v>
      </c>
      <c r="K327" s="3"/>
      <c r="L327" s="3"/>
    </row>
    <row r="328" spans="1:12" x14ac:dyDescent="0.25">
      <c r="A328" s="12" t="s">
        <v>13</v>
      </c>
      <c r="B328" s="12" t="s">
        <v>424</v>
      </c>
      <c r="C328" s="12" t="s">
        <v>13</v>
      </c>
      <c r="D328" s="13"/>
      <c r="E328" s="13"/>
      <c r="F328" s="13"/>
      <c r="G328" s="13"/>
      <c r="H328" s="13"/>
      <c r="I328" s="13"/>
      <c r="J328" s="13"/>
      <c r="K328" s="3"/>
      <c r="L328" s="3"/>
    </row>
    <row r="329" spans="1:12" x14ac:dyDescent="0.25">
      <c r="A329" s="12" t="s">
        <v>13</v>
      </c>
      <c r="B329" s="12" t="s">
        <v>425</v>
      </c>
      <c r="C329" s="12" t="s">
        <v>13</v>
      </c>
      <c r="D329" s="13"/>
      <c r="E329" s="13"/>
      <c r="F329" s="13"/>
      <c r="G329" s="13"/>
      <c r="H329" s="13"/>
      <c r="I329" s="13"/>
      <c r="J329" s="13"/>
      <c r="K329" s="3"/>
      <c r="L329" s="3"/>
    </row>
    <row r="330" spans="1:12" x14ac:dyDescent="0.25">
      <c r="A330" s="12" t="s">
        <v>13</v>
      </c>
      <c r="B330" s="12" t="s">
        <v>426</v>
      </c>
      <c r="C330" s="12" t="s">
        <v>13</v>
      </c>
      <c r="D330" s="13"/>
      <c r="E330" s="13"/>
      <c r="F330" s="13"/>
      <c r="G330" s="13"/>
      <c r="H330" s="13"/>
      <c r="I330" s="13"/>
      <c r="J330" s="13"/>
      <c r="K330" s="3"/>
      <c r="L330" s="3"/>
    </row>
    <row r="331" spans="1:12" x14ac:dyDescent="0.25">
      <c r="A331" s="14" t="s">
        <v>427</v>
      </c>
      <c r="B331" s="14" t="s">
        <v>428</v>
      </c>
      <c r="C331" s="14" t="s">
        <v>65</v>
      </c>
      <c r="D331" s="15">
        <v>22</v>
      </c>
      <c r="E331" s="15"/>
      <c r="F331" s="15">
        <f>D331*E331</f>
        <v>0</v>
      </c>
      <c r="G331" s="15"/>
      <c r="H331" s="15">
        <f>D331*G331</f>
        <v>0</v>
      </c>
      <c r="I331" s="15">
        <f>E331+G331</f>
        <v>0</v>
      </c>
      <c r="J331" s="15">
        <f>F331+H331</f>
        <v>0</v>
      </c>
      <c r="K331" s="3"/>
      <c r="L331" s="3"/>
    </row>
    <row r="332" spans="1:12" x14ac:dyDescent="0.25">
      <c r="A332" s="14" t="s">
        <v>13</v>
      </c>
      <c r="B332" s="14" t="s">
        <v>13</v>
      </c>
      <c r="C332" s="14" t="s">
        <v>13</v>
      </c>
      <c r="D332" s="15"/>
      <c r="E332" s="15"/>
      <c r="F332" s="15"/>
      <c r="G332" s="15"/>
      <c r="H332" s="15"/>
      <c r="I332" s="15">
        <f>E332+G332</f>
        <v>0</v>
      </c>
      <c r="J332" s="15">
        <f>F332+H332</f>
        <v>0</v>
      </c>
      <c r="K332" s="3"/>
      <c r="L332" s="3"/>
    </row>
    <row r="333" spans="1:12" x14ac:dyDescent="0.25">
      <c r="A333" s="12" t="s">
        <v>13</v>
      </c>
      <c r="B333" s="12" t="s">
        <v>429</v>
      </c>
      <c r="C333" s="12" t="s">
        <v>13</v>
      </c>
      <c r="D333" s="13"/>
      <c r="E333" s="13"/>
      <c r="F333" s="13"/>
      <c r="G333" s="13"/>
      <c r="H333" s="13"/>
      <c r="I333" s="13"/>
      <c r="J333" s="13"/>
      <c r="K333" s="3"/>
      <c r="L333" s="3"/>
    </row>
    <row r="334" spans="1:12" x14ac:dyDescent="0.25">
      <c r="A334" s="14" t="s">
        <v>430</v>
      </c>
      <c r="B334" s="14" t="s">
        <v>428</v>
      </c>
      <c r="C334" s="14" t="s">
        <v>65</v>
      </c>
      <c r="D334" s="15">
        <v>6</v>
      </c>
      <c r="E334" s="15"/>
      <c r="F334" s="15">
        <f>D334*E334</f>
        <v>0</v>
      </c>
      <c r="G334" s="15"/>
      <c r="H334" s="15">
        <f>D334*G334</f>
        <v>0</v>
      </c>
      <c r="I334" s="15">
        <f>E334+G334</f>
        <v>0</v>
      </c>
      <c r="J334" s="15">
        <f>F334+H334</f>
        <v>0</v>
      </c>
      <c r="K334" s="3"/>
      <c r="L334" s="3"/>
    </row>
    <row r="335" spans="1:12" x14ac:dyDescent="0.25">
      <c r="A335" s="14" t="s">
        <v>13</v>
      </c>
      <c r="B335" s="14" t="s">
        <v>13</v>
      </c>
      <c r="C335" s="14" t="s">
        <v>13</v>
      </c>
      <c r="D335" s="15"/>
      <c r="E335" s="15"/>
      <c r="F335" s="15"/>
      <c r="G335" s="15"/>
      <c r="H335" s="15"/>
      <c r="I335" s="15">
        <f>E335+G335</f>
        <v>0</v>
      </c>
      <c r="J335" s="15">
        <f>F335+H335</f>
        <v>0</v>
      </c>
      <c r="K335" s="3"/>
      <c r="L335" s="3"/>
    </row>
    <row r="336" spans="1:12" x14ac:dyDescent="0.25">
      <c r="A336" s="12" t="s">
        <v>13</v>
      </c>
      <c r="B336" s="12" t="s">
        <v>431</v>
      </c>
      <c r="C336" s="12" t="s">
        <v>13</v>
      </c>
      <c r="D336" s="13"/>
      <c r="E336" s="13"/>
      <c r="F336" s="13"/>
      <c r="G336" s="13"/>
      <c r="H336" s="13"/>
      <c r="I336" s="13"/>
      <c r="J336" s="13"/>
      <c r="K336" s="3"/>
      <c r="L336" s="3"/>
    </row>
    <row r="337" spans="1:12" x14ac:dyDescent="0.25">
      <c r="A337" s="14" t="s">
        <v>432</v>
      </c>
      <c r="B337" s="14" t="s">
        <v>433</v>
      </c>
      <c r="C337" s="14" t="s">
        <v>65</v>
      </c>
      <c r="D337" s="15">
        <v>6</v>
      </c>
      <c r="E337" s="15"/>
      <c r="F337" s="15">
        <f>D337*E337</f>
        <v>0</v>
      </c>
      <c r="G337" s="15"/>
      <c r="H337" s="15">
        <f>D337*G337</f>
        <v>0</v>
      </c>
      <c r="I337" s="15">
        <f>E337+G337</f>
        <v>0</v>
      </c>
      <c r="J337" s="15">
        <f>F337+H337</f>
        <v>0</v>
      </c>
      <c r="K337" s="3"/>
      <c r="L337" s="3"/>
    </row>
    <row r="338" spans="1:12" x14ac:dyDescent="0.25">
      <c r="A338" s="14" t="s">
        <v>13</v>
      </c>
      <c r="B338" s="14" t="s">
        <v>13</v>
      </c>
      <c r="C338" s="14" t="s">
        <v>13</v>
      </c>
      <c r="D338" s="15"/>
      <c r="E338" s="15"/>
      <c r="F338" s="15"/>
      <c r="G338" s="15"/>
      <c r="H338" s="15"/>
      <c r="I338" s="15">
        <f>E338+G338</f>
        <v>0</v>
      </c>
      <c r="J338" s="15">
        <f>F338+H338</f>
        <v>0</v>
      </c>
      <c r="K338" s="3"/>
      <c r="L338" s="3"/>
    </row>
    <row r="339" spans="1:12" x14ac:dyDescent="0.25">
      <c r="A339" s="12" t="s">
        <v>13</v>
      </c>
      <c r="B339" s="12" t="s">
        <v>434</v>
      </c>
      <c r="C339" s="12" t="s">
        <v>13</v>
      </c>
      <c r="D339" s="13"/>
      <c r="E339" s="13"/>
      <c r="F339" s="13"/>
      <c r="G339" s="13"/>
      <c r="H339" s="13"/>
      <c r="I339" s="13"/>
      <c r="J339" s="13"/>
      <c r="K339" s="3"/>
      <c r="L339" s="3"/>
    </row>
    <row r="340" spans="1:12" x14ac:dyDescent="0.25">
      <c r="A340" s="14" t="s">
        <v>435</v>
      </c>
      <c r="B340" s="14" t="s">
        <v>436</v>
      </c>
      <c r="C340" s="14" t="s">
        <v>65</v>
      </c>
      <c r="D340" s="15">
        <v>5</v>
      </c>
      <c r="E340" s="15"/>
      <c r="F340" s="15">
        <f>D340*E340</f>
        <v>0</v>
      </c>
      <c r="G340" s="15"/>
      <c r="H340" s="15">
        <f>D340*G340</f>
        <v>0</v>
      </c>
      <c r="I340" s="15">
        <f>E340+G340</f>
        <v>0</v>
      </c>
      <c r="J340" s="15">
        <f>F340+H340</f>
        <v>0</v>
      </c>
      <c r="K340" s="3"/>
      <c r="L340" s="3"/>
    </row>
    <row r="341" spans="1:12" x14ac:dyDescent="0.25">
      <c r="A341" s="14" t="s">
        <v>13</v>
      </c>
      <c r="B341" s="14" t="s">
        <v>13</v>
      </c>
      <c r="C341" s="14" t="s">
        <v>13</v>
      </c>
      <c r="D341" s="15"/>
      <c r="E341" s="15"/>
      <c r="F341" s="15"/>
      <c r="G341" s="15"/>
      <c r="H341" s="15"/>
      <c r="I341" s="15">
        <f>E341+G341</f>
        <v>0</v>
      </c>
      <c r="J341" s="15">
        <f>F341+H341</f>
        <v>0</v>
      </c>
      <c r="K341" s="3"/>
      <c r="L341" s="3"/>
    </row>
    <row r="342" spans="1:12" x14ac:dyDescent="0.25">
      <c r="A342" s="12" t="s">
        <v>13</v>
      </c>
      <c r="B342" s="12" t="s">
        <v>437</v>
      </c>
      <c r="C342" s="12" t="s">
        <v>13</v>
      </c>
      <c r="D342" s="13"/>
      <c r="E342" s="13"/>
      <c r="F342" s="13"/>
      <c r="G342" s="13"/>
      <c r="H342" s="13"/>
      <c r="I342" s="13"/>
      <c r="J342" s="13"/>
      <c r="K342" s="3"/>
      <c r="L342" s="3"/>
    </row>
    <row r="343" spans="1:12" x14ac:dyDescent="0.25">
      <c r="A343" s="14" t="s">
        <v>438</v>
      </c>
      <c r="B343" s="14" t="s">
        <v>439</v>
      </c>
      <c r="C343" s="14" t="s">
        <v>65</v>
      </c>
      <c r="D343" s="15">
        <v>5</v>
      </c>
      <c r="E343" s="15"/>
      <c r="F343" s="15">
        <f>D343*E343</f>
        <v>0</v>
      </c>
      <c r="G343" s="15"/>
      <c r="H343" s="15">
        <f>D343*G343</f>
        <v>0</v>
      </c>
      <c r="I343" s="15">
        <f>E343+G343</f>
        <v>0</v>
      </c>
      <c r="J343" s="15">
        <f>F343+H343</f>
        <v>0</v>
      </c>
      <c r="K343" s="3"/>
      <c r="L343" s="3"/>
    </row>
    <row r="344" spans="1:12" x14ac:dyDescent="0.25">
      <c r="A344" s="14" t="s">
        <v>13</v>
      </c>
      <c r="B344" s="14" t="s">
        <v>13</v>
      </c>
      <c r="C344" s="14" t="s">
        <v>13</v>
      </c>
      <c r="D344" s="15"/>
      <c r="E344" s="15"/>
      <c r="F344" s="15"/>
      <c r="G344" s="15"/>
      <c r="H344" s="15"/>
      <c r="I344" s="15">
        <f>E344+G344</f>
        <v>0</v>
      </c>
      <c r="J344" s="15">
        <f>F344+H344</f>
        <v>0</v>
      </c>
      <c r="K344" s="3"/>
      <c r="L344" s="3"/>
    </row>
    <row r="345" spans="1:12" x14ac:dyDescent="0.25">
      <c r="A345" s="12" t="s">
        <v>13</v>
      </c>
      <c r="B345" s="12" t="s">
        <v>440</v>
      </c>
      <c r="C345" s="12" t="s">
        <v>13</v>
      </c>
      <c r="D345" s="13"/>
      <c r="E345" s="13"/>
      <c r="F345" s="13"/>
      <c r="G345" s="13"/>
      <c r="H345" s="13"/>
      <c r="I345" s="13"/>
      <c r="J345" s="13"/>
      <c r="K345" s="3"/>
      <c r="L345" s="3"/>
    </row>
    <row r="346" spans="1:12" x14ac:dyDescent="0.25">
      <c r="A346" s="14" t="s">
        <v>441</v>
      </c>
      <c r="B346" s="14" t="s">
        <v>442</v>
      </c>
      <c r="C346" s="14" t="s">
        <v>65</v>
      </c>
      <c r="D346" s="15">
        <v>12</v>
      </c>
      <c r="E346" s="15"/>
      <c r="F346" s="15">
        <f>D346*E346</f>
        <v>0</v>
      </c>
      <c r="G346" s="15"/>
      <c r="H346" s="15">
        <f>D346*G346</f>
        <v>0</v>
      </c>
      <c r="I346" s="15">
        <f>E346+G346</f>
        <v>0</v>
      </c>
      <c r="J346" s="15">
        <f>F346+H346</f>
        <v>0</v>
      </c>
      <c r="K346" s="3"/>
      <c r="L346" s="3"/>
    </row>
    <row r="347" spans="1:12" x14ac:dyDescent="0.25">
      <c r="A347" s="14" t="s">
        <v>13</v>
      </c>
      <c r="B347" s="14" t="s">
        <v>13</v>
      </c>
      <c r="C347" s="14" t="s">
        <v>13</v>
      </c>
      <c r="D347" s="15"/>
      <c r="E347" s="15"/>
      <c r="F347" s="15"/>
      <c r="G347" s="15"/>
      <c r="H347" s="15"/>
      <c r="I347" s="15">
        <f>E347+G347</f>
        <v>0</v>
      </c>
      <c r="J347" s="15">
        <f>F347+H347</f>
        <v>0</v>
      </c>
      <c r="K347" s="3"/>
      <c r="L347" s="3"/>
    </row>
    <row r="348" spans="1:12" x14ac:dyDescent="0.25">
      <c r="A348" s="12" t="s">
        <v>13</v>
      </c>
      <c r="B348" s="12" t="s">
        <v>443</v>
      </c>
      <c r="C348" s="12" t="s">
        <v>13</v>
      </c>
      <c r="D348" s="13"/>
      <c r="E348" s="13"/>
      <c r="F348" s="13"/>
      <c r="G348" s="13"/>
      <c r="H348" s="13"/>
      <c r="I348" s="13"/>
      <c r="J348" s="13"/>
      <c r="K348" s="3"/>
      <c r="L348" s="3"/>
    </row>
    <row r="349" spans="1:12" x14ac:dyDescent="0.25">
      <c r="A349" s="14" t="s">
        <v>444</v>
      </c>
      <c r="B349" s="14" t="s">
        <v>445</v>
      </c>
      <c r="C349" s="14" t="s">
        <v>65</v>
      </c>
      <c r="D349" s="15">
        <v>12</v>
      </c>
      <c r="E349" s="15"/>
      <c r="F349" s="15">
        <f>D349*E349</f>
        <v>0</v>
      </c>
      <c r="G349" s="15"/>
      <c r="H349" s="15">
        <f>D349*G349</f>
        <v>0</v>
      </c>
      <c r="I349" s="15">
        <f>E349+G349</f>
        <v>0</v>
      </c>
      <c r="J349" s="15">
        <f>F349+H349</f>
        <v>0</v>
      </c>
      <c r="K349" s="3"/>
      <c r="L349" s="3"/>
    </row>
    <row r="350" spans="1:12" x14ac:dyDescent="0.25">
      <c r="A350" s="14" t="s">
        <v>13</v>
      </c>
      <c r="B350" s="14" t="s">
        <v>13</v>
      </c>
      <c r="C350" s="14" t="s">
        <v>13</v>
      </c>
      <c r="D350" s="15"/>
      <c r="E350" s="15"/>
      <c r="F350" s="15"/>
      <c r="G350" s="15"/>
      <c r="H350" s="15"/>
      <c r="I350" s="15">
        <f>E350+G350</f>
        <v>0</v>
      </c>
      <c r="J350" s="15">
        <f>F350+H350</f>
        <v>0</v>
      </c>
      <c r="K350" s="3"/>
      <c r="L350" s="3"/>
    </row>
    <row r="351" spans="1:12" x14ac:dyDescent="0.25">
      <c r="A351" s="12" t="s">
        <v>13</v>
      </c>
      <c r="B351" s="12" t="s">
        <v>446</v>
      </c>
      <c r="C351" s="12" t="s">
        <v>13</v>
      </c>
      <c r="D351" s="13"/>
      <c r="E351" s="13"/>
      <c r="F351" s="13"/>
      <c r="G351" s="13"/>
      <c r="H351" s="13"/>
      <c r="I351" s="13"/>
      <c r="J351" s="13"/>
      <c r="K351" s="3"/>
      <c r="L351" s="3"/>
    </row>
    <row r="352" spans="1:12" x14ac:dyDescent="0.25">
      <c r="A352" s="14" t="s">
        <v>447</v>
      </c>
      <c r="B352" s="14" t="s">
        <v>448</v>
      </c>
      <c r="C352" s="14" t="s">
        <v>65</v>
      </c>
      <c r="D352" s="15">
        <v>7</v>
      </c>
      <c r="E352" s="15"/>
      <c r="F352" s="15">
        <f>D352*E352</f>
        <v>0</v>
      </c>
      <c r="G352" s="15"/>
      <c r="H352" s="15">
        <f>D352*G352</f>
        <v>0</v>
      </c>
      <c r="I352" s="15">
        <f>E352+G352</f>
        <v>0</v>
      </c>
      <c r="J352" s="15">
        <f>F352+H352</f>
        <v>0</v>
      </c>
      <c r="K352" s="3"/>
      <c r="L352" s="3"/>
    </row>
    <row r="353" spans="1:12" x14ac:dyDescent="0.25">
      <c r="A353" s="14" t="s">
        <v>13</v>
      </c>
      <c r="B353" s="14" t="s">
        <v>13</v>
      </c>
      <c r="C353" s="14" t="s">
        <v>13</v>
      </c>
      <c r="D353" s="15"/>
      <c r="E353" s="15"/>
      <c r="F353" s="15"/>
      <c r="G353" s="15"/>
      <c r="H353" s="15"/>
      <c r="I353" s="15">
        <f>E353+G353</f>
        <v>0</v>
      </c>
      <c r="J353" s="15">
        <f>F353+H353</f>
        <v>0</v>
      </c>
      <c r="K353" s="3"/>
      <c r="L353" s="3"/>
    </row>
    <row r="354" spans="1:12" x14ac:dyDescent="0.25">
      <c r="A354" s="12" t="s">
        <v>13</v>
      </c>
      <c r="B354" s="12" t="s">
        <v>446</v>
      </c>
      <c r="C354" s="12" t="s">
        <v>13</v>
      </c>
      <c r="D354" s="13"/>
      <c r="E354" s="13"/>
      <c r="F354" s="13"/>
      <c r="G354" s="13"/>
      <c r="H354" s="13"/>
      <c r="I354" s="13"/>
      <c r="J354" s="13"/>
      <c r="K354" s="3"/>
      <c r="L354" s="3"/>
    </row>
    <row r="355" spans="1:12" x14ac:dyDescent="0.25">
      <c r="A355" s="14" t="s">
        <v>449</v>
      </c>
      <c r="B355" s="14" t="s">
        <v>442</v>
      </c>
      <c r="C355" s="14" t="s">
        <v>65</v>
      </c>
      <c r="D355" s="15">
        <v>7</v>
      </c>
      <c r="E355" s="15"/>
      <c r="F355" s="15">
        <f>D355*E355</f>
        <v>0</v>
      </c>
      <c r="G355" s="15"/>
      <c r="H355" s="15">
        <f>D355*G355</f>
        <v>0</v>
      </c>
      <c r="I355" s="15">
        <f>E355+G355</f>
        <v>0</v>
      </c>
      <c r="J355" s="15">
        <f>F355+H355</f>
        <v>0</v>
      </c>
      <c r="K355" s="3"/>
      <c r="L355" s="3"/>
    </row>
    <row r="356" spans="1:12" x14ac:dyDescent="0.25">
      <c r="A356" s="14" t="s">
        <v>13</v>
      </c>
      <c r="B356" s="14" t="s">
        <v>13</v>
      </c>
      <c r="C356" s="14" t="s">
        <v>13</v>
      </c>
      <c r="D356" s="15"/>
      <c r="E356" s="15"/>
      <c r="F356" s="15"/>
      <c r="G356" s="15"/>
      <c r="H356" s="15"/>
      <c r="I356" s="15">
        <f>E356+G356</f>
        <v>0</v>
      </c>
      <c r="J356" s="15">
        <f>F356+H356</f>
        <v>0</v>
      </c>
      <c r="K356" s="3"/>
      <c r="L356" s="3"/>
    </row>
    <row r="357" spans="1:12" x14ac:dyDescent="0.25">
      <c r="A357" s="12" t="s">
        <v>13</v>
      </c>
      <c r="B357" s="12" t="s">
        <v>450</v>
      </c>
      <c r="C357" s="12" t="s">
        <v>13</v>
      </c>
      <c r="D357" s="13"/>
      <c r="E357" s="13"/>
      <c r="F357" s="13"/>
      <c r="G357" s="13"/>
      <c r="H357" s="13"/>
      <c r="I357" s="13"/>
      <c r="J357" s="13"/>
      <c r="K357" s="3"/>
      <c r="L357" s="3"/>
    </row>
    <row r="358" spans="1:12" x14ac:dyDescent="0.25">
      <c r="A358" s="14" t="s">
        <v>451</v>
      </c>
      <c r="B358" s="14" t="s">
        <v>452</v>
      </c>
      <c r="C358" s="14" t="s">
        <v>65</v>
      </c>
      <c r="D358" s="15">
        <v>7</v>
      </c>
      <c r="E358" s="15"/>
      <c r="F358" s="15">
        <f>D358*E358</f>
        <v>0</v>
      </c>
      <c r="G358" s="15"/>
      <c r="H358" s="15">
        <f>D358*G358</f>
        <v>0</v>
      </c>
      <c r="I358" s="15">
        <f>E358+G358</f>
        <v>0</v>
      </c>
      <c r="J358" s="15">
        <f>F358+H358</f>
        <v>0</v>
      </c>
      <c r="K358" s="3"/>
      <c r="L358" s="3"/>
    </row>
    <row r="359" spans="1:12" x14ac:dyDescent="0.25">
      <c r="A359" s="14" t="s">
        <v>13</v>
      </c>
      <c r="B359" s="14" t="s">
        <v>13</v>
      </c>
      <c r="C359" s="14" t="s">
        <v>13</v>
      </c>
      <c r="D359" s="15"/>
      <c r="E359" s="15"/>
      <c r="F359" s="15"/>
      <c r="G359" s="15"/>
      <c r="H359" s="15"/>
      <c r="I359" s="15">
        <f>E359+G359</f>
        <v>0</v>
      </c>
      <c r="J359" s="15">
        <f>F359+H359</f>
        <v>0</v>
      </c>
      <c r="K359" s="3"/>
      <c r="L359" s="3"/>
    </row>
    <row r="360" spans="1:12" x14ac:dyDescent="0.25">
      <c r="A360" s="12" t="s">
        <v>13</v>
      </c>
      <c r="B360" s="12" t="s">
        <v>450</v>
      </c>
      <c r="C360" s="12" t="s">
        <v>13</v>
      </c>
      <c r="D360" s="13"/>
      <c r="E360" s="13"/>
      <c r="F360" s="13"/>
      <c r="G360" s="13"/>
      <c r="H360" s="13"/>
      <c r="I360" s="13"/>
      <c r="J360" s="13"/>
      <c r="K360" s="3"/>
      <c r="L360" s="3"/>
    </row>
    <row r="361" spans="1:12" x14ac:dyDescent="0.25">
      <c r="A361" s="14" t="s">
        <v>453</v>
      </c>
      <c r="B361" s="14" t="s">
        <v>445</v>
      </c>
      <c r="C361" s="14" t="s">
        <v>65</v>
      </c>
      <c r="D361" s="15">
        <v>7</v>
      </c>
      <c r="E361" s="15"/>
      <c r="F361" s="15">
        <f>D361*E361</f>
        <v>0</v>
      </c>
      <c r="G361" s="15"/>
      <c r="H361" s="15">
        <f>D361*G361</f>
        <v>0</v>
      </c>
      <c r="I361" s="15">
        <f>E361+G361</f>
        <v>0</v>
      </c>
      <c r="J361" s="15">
        <f>F361+H361</f>
        <v>0</v>
      </c>
      <c r="K361" s="3"/>
      <c r="L361" s="3"/>
    </row>
    <row r="362" spans="1:12" x14ac:dyDescent="0.25">
      <c r="A362" s="14" t="s">
        <v>13</v>
      </c>
      <c r="B362" s="14" t="s">
        <v>13</v>
      </c>
      <c r="C362" s="14" t="s">
        <v>13</v>
      </c>
      <c r="D362" s="15"/>
      <c r="E362" s="15"/>
      <c r="F362" s="15"/>
      <c r="G362" s="15"/>
      <c r="H362" s="15"/>
      <c r="I362" s="15">
        <f>E362+G362</f>
        <v>0</v>
      </c>
      <c r="J362" s="15">
        <f>F362+H362</f>
        <v>0</v>
      </c>
      <c r="K362" s="3"/>
      <c r="L362" s="3"/>
    </row>
    <row r="363" spans="1:12" x14ac:dyDescent="0.25">
      <c r="A363" s="12" t="s">
        <v>13</v>
      </c>
      <c r="B363" s="12" t="s">
        <v>454</v>
      </c>
      <c r="C363" s="12" t="s">
        <v>13</v>
      </c>
      <c r="D363" s="13"/>
      <c r="E363" s="13"/>
      <c r="F363" s="13"/>
      <c r="G363" s="13"/>
      <c r="H363" s="13"/>
      <c r="I363" s="13"/>
      <c r="J363" s="13"/>
      <c r="K363" s="3"/>
      <c r="L363" s="3"/>
    </row>
    <row r="364" spans="1:12" x14ac:dyDescent="0.25">
      <c r="A364" s="14" t="s">
        <v>455</v>
      </c>
      <c r="B364" s="14" t="s">
        <v>456</v>
      </c>
      <c r="C364" s="14" t="s">
        <v>65</v>
      </c>
      <c r="D364" s="15">
        <v>27</v>
      </c>
      <c r="E364" s="15"/>
      <c r="F364" s="15">
        <f>D364*E364</f>
        <v>0</v>
      </c>
      <c r="G364" s="15"/>
      <c r="H364" s="15">
        <f>D364*G364</f>
        <v>0</v>
      </c>
      <c r="I364" s="15">
        <f>E364+G364</f>
        <v>0</v>
      </c>
      <c r="J364" s="15">
        <f>F364+H364</f>
        <v>0</v>
      </c>
      <c r="K364" s="3"/>
      <c r="L364" s="3"/>
    </row>
    <row r="365" spans="1:12" x14ac:dyDescent="0.25">
      <c r="A365" s="14" t="s">
        <v>13</v>
      </c>
      <c r="B365" s="14" t="s">
        <v>13</v>
      </c>
      <c r="C365" s="14" t="s">
        <v>13</v>
      </c>
      <c r="D365" s="15"/>
      <c r="E365" s="15"/>
      <c r="F365" s="15"/>
      <c r="G365" s="15"/>
      <c r="H365" s="15"/>
      <c r="I365" s="15">
        <f>E365+G365</f>
        <v>0</v>
      </c>
      <c r="J365" s="15">
        <f>F365+H365</f>
        <v>0</v>
      </c>
      <c r="K365" s="3"/>
      <c r="L365" s="3"/>
    </row>
    <row r="366" spans="1:12" x14ac:dyDescent="0.25">
      <c r="A366" s="12" t="s">
        <v>13</v>
      </c>
      <c r="B366" s="12" t="s">
        <v>457</v>
      </c>
      <c r="C366" s="12" t="s">
        <v>13</v>
      </c>
      <c r="D366" s="13"/>
      <c r="E366" s="13"/>
      <c r="F366" s="13"/>
      <c r="G366" s="13"/>
      <c r="H366" s="13"/>
      <c r="I366" s="13"/>
      <c r="J366" s="13"/>
      <c r="K366" s="3"/>
      <c r="L366" s="3"/>
    </row>
    <row r="367" spans="1:12" x14ac:dyDescent="0.25">
      <c r="A367" s="14" t="s">
        <v>458</v>
      </c>
      <c r="B367" s="14" t="s">
        <v>459</v>
      </c>
      <c r="C367" s="14" t="s">
        <v>65</v>
      </c>
      <c r="D367" s="15">
        <v>8</v>
      </c>
      <c r="E367" s="15"/>
      <c r="F367" s="15">
        <f>D367*E367</f>
        <v>0</v>
      </c>
      <c r="G367" s="15"/>
      <c r="H367" s="15">
        <f>D367*G367</f>
        <v>0</v>
      </c>
      <c r="I367" s="15">
        <f>E367+G367</f>
        <v>0</v>
      </c>
      <c r="J367" s="15">
        <f>F367+H367</f>
        <v>0</v>
      </c>
      <c r="K367" s="3"/>
      <c r="L367" s="3"/>
    </row>
    <row r="368" spans="1:12" x14ac:dyDescent="0.25">
      <c r="A368" s="14" t="s">
        <v>13</v>
      </c>
      <c r="B368" s="14" t="s">
        <v>13</v>
      </c>
      <c r="C368" s="14" t="s">
        <v>13</v>
      </c>
      <c r="D368" s="15"/>
      <c r="E368" s="15"/>
      <c r="F368" s="15"/>
      <c r="G368" s="15"/>
      <c r="H368" s="15"/>
      <c r="I368" s="15">
        <f>E368+G368</f>
        <v>0</v>
      </c>
      <c r="J368" s="15">
        <f>F368+H368</f>
        <v>0</v>
      </c>
      <c r="K368" s="3"/>
      <c r="L368" s="3"/>
    </row>
    <row r="369" spans="1:12" x14ac:dyDescent="0.25">
      <c r="A369" s="12" t="s">
        <v>13</v>
      </c>
      <c r="B369" s="12" t="s">
        <v>460</v>
      </c>
      <c r="C369" s="12" t="s">
        <v>13</v>
      </c>
      <c r="D369" s="13"/>
      <c r="E369" s="13"/>
      <c r="F369" s="13"/>
      <c r="G369" s="13"/>
      <c r="H369" s="13"/>
      <c r="I369" s="13"/>
      <c r="J369" s="13"/>
      <c r="K369" s="3"/>
      <c r="L369" s="3"/>
    </row>
    <row r="370" spans="1:12" x14ac:dyDescent="0.25">
      <c r="A370" s="14" t="s">
        <v>461</v>
      </c>
      <c r="B370" s="14" t="s">
        <v>462</v>
      </c>
      <c r="C370" s="14" t="s">
        <v>65</v>
      </c>
      <c r="D370" s="15">
        <v>2</v>
      </c>
      <c r="E370" s="15"/>
      <c r="F370" s="15">
        <f>D370*E370</f>
        <v>0</v>
      </c>
      <c r="G370" s="15"/>
      <c r="H370" s="15">
        <f>D370*G370</f>
        <v>0</v>
      </c>
      <c r="I370" s="15">
        <f>E370+G370</f>
        <v>0</v>
      </c>
      <c r="J370" s="15">
        <f>F370+H370</f>
        <v>0</v>
      </c>
      <c r="K370" s="3"/>
      <c r="L370" s="3"/>
    </row>
    <row r="371" spans="1:12" x14ac:dyDescent="0.25">
      <c r="A371" s="14" t="s">
        <v>13</v>
      </c>
      <c r="B371" s="14" t="s">
        <v>13</v>
      </c>
      <c r="C371" s="14" t="s">
        <v>13</v>
      </c>
      <c r="D371" s="15"/>
      <c r="E371" s="15"/>
      <c r="F371" s="15"/>
      <c r="G371" s="15"/>
      <c r="H371" s="15"/>
      <c r="I371" s="15">
        <f>E371+G371</f>
        <v>0</v>
      </c>
      <c r="J371" s="15">
        <f>F371+H371</f>
        <v>0</v>
      </c>
      <c r="K371" s="3"/>
      <c r="L371" s="3"/>
    </row>
    <row r="372" spans="1:12" x14ac:dyDescent="0.25">
      <c r="A372" s="12" t="s">
        <v>13</v>
      </c>
      <c r="B372" s="12" t="s">
        <v>463</v>
      </c>
      <c r="C372" s="12" t="s">
        <v>13</v>
      </c>
      <c r="D372" s="13"/>
      <c r="E372" s="13"/>
      <c r="F372" s="13"/>
      <c r="G372" s="13"/>
      <c r="H372" s="13"/>
      <c r="I372" s="13"/>
      <c r="J372" s="13"/>
      <c r="K372" s="3"/>
      <c r="L372" s="3"/>
    </row>
    <row r="373" spans="1:12" x14ac:dyDescent="0.25">
      <c r="A373" s="14" t="s">
        <v>464</v>
      </c>
      <c r="B373" s="14" t="s">
        <v>465</v>
      </c>
      <c r="C373" s="14" t="s">
        <v>65</v>
      </c>
      <c r="D373" s="15">
        <v>3</v>
      </c>
      <c r="E373" s="15"/>
      <c r="F373" s="15">
        <f>D373*E373</f>
        <v>0</v>
      </c>
      <c r="G373" s="15"/>
      <c r="H373" s="15">
        <f>D373*G373</f>
        <v>0</v>
      </c>
      <c r="I373" s="15">
        <f>E373+G373</f>
        <v>0</v>
      </c>
      <c r="J373" s="15">
        <f>F373+H373</f>
        <v>0</v>
      </c>
      <c r="K373" s="3"/>
      <c r="L373" s="3"/>
    </row>
    <row r="374" spans="1:12" x14ac:dyDescent="0.25">
      <c r="A374" s="14" t="s">
        <v>13</v>
      </c>
      <c r="B374" s="14" t="s">
        <v>13</v>
      </c>
      <c r="C374" s="14" t="s">
        <v>13</v>
      </c>
      <c r="D374" s="15"/>
      <c r="E374" s="15"/>
      <c r="F374" s="15"/>
      <c r="G374" s="15"/>
      <c r="H374" s="15"/>
      <c r="I374" s="15">
        <f>E374+G374</f>
        <v>0</v>
      </c>
      <c r="J374" s="15">
        <f>F374+H374</f>
        <v>0</v>
      </c>
      <c r="K374" s="3"/>
      <c r="L374" s="3"/>
    </row>
    <row r="375" spans="1:12" x14ac:dyDescent="0.25">
      <c r="A375" s="12" t="s">
        <v>13</v>
      </c>
      <c r="B375" s="12" t="s">
        <v>466</v>
      </c>
      <c r="C375" s="12" t="s">
        <v>13</v>
      </c>
      <c r="D375" s="13"/>
      <c r="E375" s="13"/>
      <c r="F375" s="13"/>
      <c r="G375" s="13"/>
      <c r="H375" s="13"/>
      <c r="I375" s="13"/>
      <c r="J375" s="13"/>
      <c r="K375" s="3"/>
      <c r="L375" s="3"/>
    </row>
    <row r="376" spans="1:12" x14ac:dyDescent="0.25">
      <c r="A376" s="14" t="s">
        <v>467</v>
      </c>
      <c r="B376" s="14" t="s">
        <v>468</v>
      </c>
      <c r="C376" s="14" t="s">
        <v>65</v>
      </c>
      <c r="D376" s="15">
        <v>4</v>
      </c>
      <c r="E376" s="15"/>
      <c r="F376" s="15">
        <f>D376*E376</f>
        <v>0</v>
      </c>
      <c r="G376" s="15"/>
      <c r="H376" s="15">
        <f>D376*G376</f>
        <v>0</v>
      </c>
      <c r="I376" s="15">
        <f>E376+G376</f>
        <v>0</v>
      </c>
      <c r="J376" s="15">
        <f>F376+H376</f>
        <v>0</v>
      </c>
      <c r="K376" s="3"/>
      <c r="L376" s="3"/>
    </row>
    <row r="377" spans="1:12" x14ac:dyDescent="0.25">
      <c r="A377" s="14" t="s">
        <v>13</v>
      </c>
      <c r="B377" s="14" t="s">
        <v>13</v>
      </c>
      <c r="C377" s="14" t="s">
        <v>13</v>
      </c>
      <c r="D377" s="15"/>
      <c r="E377" s="15"/>
      <c r="F377" s="15"/>
      <c r="G377" s="15"/>
      <c r="H377" s="15"/>
      <c r="I377" s="15">
        <f>E377+G377</f>
        <v>0</v>
      </c>
      <c r="J377" s="15">
        <f>F377+H377</f>
        <v>0</v>
      </c>
      <c r="K377" s="3"/>
      <c r="L377" s="3"/>
    </row>
    <row r="378" spans="1:12" x14ac:dyDescent="0.25">
      <c r="A378" s="12" t="s">
        <v>13</v>
      </c>
      <c r="B378" s="12" t="s">
        <v>469</v>
      </c>
      <c r="C378" s="12" t="s">
        <v>13</v>
      </c>
      <c r="D378" s="13"/>
      <c r="E378" s="13"/>
      <c r="F378" s="13"/>
      <c r="G378" s="13"/>
      <c r="H378" s="13"/>
      <c r="I378" s="13"/>
      <c r="J378" s="13"/>
      <c r="K378" s="3"/>
      <c r="L378" s="3"/>
    </row>
    <row r="379" spans="1:12" x14ac:dyDescent="0.25">
      <c r="A379" s="14" t="s">
        <v>470</v>
      </c>
      <c r="B379" s="14" t="s">
        <v>471</v>
      </c>
      <c r="C379" s="14" t="s">
        <v>65</v>
      </c>
      <c r="D379" s="15">
        <v>3</v>
      </c>
      <c r="E379" s="15"/>
      <c r="F379" s="15">
        <f>D379*E379</f>
        <v>0</v>
      </c>
      <c r="G379" s="15"/>
      <c r="H379" s="15">
        <f>D379*G379</f>
        <v>0</v>
      </c>
      <c r="I379" s="15">
        <f>E379+G379</f>
        <v>0</v>
      </c>
      <c r="J379" s="15">
        <f>F379+H379</f>
        <v>0</v>
      </c>
      <c r="K379" s="3"/>
      <c r="L379" s="3"/>
    </row>
    <row r="380" spans="1:12" x14ac:dyDescent="0.25">
      <c r="A380" s="14" t="s">
        <v>13</v>
      </c>
      <c r="B380" s="14" t="s">
        <v>13</v>
      </c>
      <c r="C380" s="14" t="s">
        <v>13</v>
      </c>
      <c r="D380" s="15"/>
      <c r="E380" s="15"/>
      <c r="F380" s="15"/>
      <c r="G380" s="15"/>
      <c r="H380" s="15"/>
      <c r="I380" s="15">
        <f>E380+G380</f>
        <v>0</v>
      </c>
      <c r="J380" s="15">
        <f>F380+H380</f>
        <v>0</v>
      </c>
      <c r="K380" s="3"/>
      <c r="L380" s="3"/>
    </row>
    <row r="381" spans="1:12" x14ac:dyDescent="0.25">
      <c r="A381" s="12" t="s">
        <v>13</v>
      </c>
      <c r="B381" s="12" t="s">
        <v>472</v>
      </c>
      <c r="C381" s="12" t="s">
        <v>13</v>
      </c>
      <c r="D381" s="13"/>
      <c r="E381" s="13"/>
      <c r="F381" s="13"/>
      <c r="G381" s="13"/>
      <c r="H381" s="13"/>
      <c r="I381" s="13"/>
      <c r="J381" s="13"/>
      <c r="K381" s="3"/>
      <c r="L381" s="3"/>
    </row>
    <row r="382" spans="1:12" x14ac:dyDescent="0.25">
      <c r="A382" s="12" t="s">
        <v>13</v>
      </c>
      <c r="B382" s="12" t="s">
        <v>473</v>
      </c>
      <c r="C382" s="12" t="s">
        <v>13</v>
      </c>
      <c r="D382" s="13"/>
      <c r="E382" s="13"/>
      <c r="F382" s="13"/>
      <c r="G382" s="13"/>
      <c r="H382" s="13"/>
      <c r="I382" s="13"/>
      <c r="J382" s="13"/>
      <c r="K382" s="3"/>
      <c r="L382" s="3"/>
    </row>
    <row r="383" spans="1:12" x14ac:dyDescent="0.25">
      <c r="A383" s="12" t="s">
        <v>13</v>
      </c>
      <c r="B383" s="12" t="s">
        <v>474</v>
      </c>
      <c r="C383" s="12" t="s">
        <v>13</v>
      </c>
      <c r="D383" s="13"/>
      <c r="E383" s="13"/>
      <c r="F383" s="13"/>
      <c r="G383" s="13"/>
      <c r="H383" s="13"/>
      <c r="I383" s="13"/>
      <c r="J383" s="13"/>
      <c r="K383" s="3"/>
      <c r="L383" s="3"/>
    </row>
    <row r="384" spans="1:12" x14ac:dyDescent="0.25">
      <c r="A384" s="14" t="s">
        <v>475</v>
      </c>
      <c r="B384" s="14" t="s">
        <v>476</v>
      </c>
      <c r="C384" s="14" t="s">
        <v>65</v>
      </c>
      <c r="D384" s="15">
        <v>6</v>
      </c>
      <c r="E384" s="15"/>
      <c r="F384" s="15">
        <f>D384*E384</f>
        <v>0</v>
      </c>
      <c r="G384" s="15"/>
      <c r="H384" s="15">
        <f>D384*G384</f>
        <v>0</v>
      </c>
      <c r="I384" s="15">
        <f>E384+G384</f>
        <v>0</v>
      </c>
      <c r="J384" s="15">
        <f>F384+H384</f>
        <v>0</v>
      </c>
      <c r="K384" s="3"/>
      <c r="L384" s="3"/>
    </row>
    <row r="385" spans="1:12" x14ac:dyDescent="0.25">
      <c r="A385" s="14" t="s">
        <v>13</v>
      </c>
      <c r="B385" s="14" t="s">
        <v>13</v>
      </c>
      <c r="C385" s="14" t="s">
        <v>13</v>
      </c>
      <c r="D385" s="15"/>
      <c r="E385" s="15"/>
      <c r="F385" s="15"/>
      <c r="G385" s="15"/>
      <c r="H385" s="15"/>
      <c r="I385" s="15">
        <f>E385+G385</f>
        <v>0</v>
      </c>
      <c r="J385" s="15">
        <f>F385+H385</f>
        <v>0</v>
      </c>
      <c r="K385" s="3"/>
      <c r="L385" s="3"/>
    </row>
    <row r="386" spans="1:12" x14ac:dyDescent="0.25">
      <c r="A386" s="12" t="s">
        <v>13</v>
      </c>
      <c r="B386" s="12" t="s">
        <v>477</v>
      </c>
      <c r="C386" s="12" t="s">
        <v>13</v>
      </c>
      <c r="D386" s="13"/>
      <c r="E386" s="13"/>
      <c r="F386" s="13"/>
      <c r="G386" s="13"/>
      <c r="H386" s="13"/>
      <c r="I386" s="13"/>
      <c r="J386" s="13"/>
      <c r="K386" s="3"/>
      <c r="L386" s="3"/>
    </row>
    <row r="387" spans="1:12" x14ac:dyDescent="0.25">
      <c r="A387" s="14" t="s">
        <v>478</v>
      </c>
      <c r="B387" s="14" t="s">
        <v>479</v>
      </c>
      <c r="C387" s="14" t="s">
        <v>65</v>
      </c>
      <c r="D387" s="15">
        <v>6</v>
      </c>
      <c r="E387" s="15"/>
      <c r="F387" s="15">
        <f>D387*E387</f>
        <v>0</v>
      </c>
      <c r="G387" s="15"/>
      <c r="H387" s="15">
        <f>D387*G387</f>
        <v>0</v>
      </c>
      <c r="I387" s="15">
        <f>E387+G387</f>
        <v>0</v>
      </c>
      <c r="J387" s="15">
        <f>F387+H387</f>
        <v>0</v>
      </c>
      <c r="K387" s="3"/>
      <c r="L387" s="3"/>
    </row>
    <row r="388" spans="1:12" x14ac:dyDescent="0.25">
      <c r="A388" s="14" t="s">
        <v>13</v>
      </c>
      <c r="B388" s="14" t="s">
        <v>13</v>
      </c>
      <c r="C388" s="14" t="s">
        <v>13</v>
      </c>
      <c r="D388" s="15"/>
      <c r="E388" s="15"/>
      <c r="F388" s="15"/>
      <c r="G388" s="15"/>
      <c r="H388" s="15"/>
      <c r="I388" s="15">
        <f>E388+G388</f>
        <v>0</v>
      </c>
      <c r="J388" s="15">
        <f>F388+H388</f>
        <v>0</v>
      </c>
      <c r="K388" s="3"/>
      <c r="L388" s="3"/>
    </row>
    <row r="389" spans="1:12" x14ac:dyDescent="0.25">
      <c r="A389" s="12" t="s">
        <v>13</v>
      </c>
      <c r="B389" s="12" t="s">
        <v>480</v>
      </c>
      <c r="C389" s="12" t="s">
        <v>13</v>
      </c>
      <c r="D389" s="13"/>
      <c r="E389" s="13"/>
      <c r="F389" s="13"/>
      <c r="G389" s="13"/>
      <c r="H389" s="13"/>
      <c r="I389" s="13"/>
      <c r="J389" s="13"/>
      <c r="K389" s="3"/>
      <c r="L389" s="3"/>
    </row>
    <row r="390" spans="1:12" x14ac:dyDescent="0.25">
      <c r="A390" s="14" t="s">
        <v>481</v>
      </c>
      <c r="B390" s="14" t="s">
        <v>482</v>
      </c>
      <c r="C390" s="14" t="s">
        <v>65</v>
      </c>
      <c r="D390" s="15">
        <v>10</v>
      </c>
      <c r="E390" s="15"/>
      <c r="F390" s="15">
        <f>D390*E390</f>
        <v>0</v>
      </c>
      <c r="G390" s="15"/>
      <c r="H390" s="15">
        <f>D390*G390</f>
        <v>0</v>
      </c>
      <c r="I390" s="15">
        <f>E390+G390</f>
        <v>0</v>
      </c>
      <c r="J390" s="15">
        <f>F390+H390</f>
        <v>0</v>
      </c>
      <c r="K390" s="3"/>
      <c r="L390" s="3"/>
    </row>
    <row r="391" spans="1:12" x14ac:dyDescent="0.25">
      <c r="A391" s="14" t="s">
        <v>13</v>
      </c>
      <c r="B391" s="14" t="s">
        <v>13</v>
      </c>
      <c r="C391" s="14" t="s">
        <v>13</v>
      </c>
      <c r="D391" s="15"/>
      <c r="E391" s="15"/>
      <c r="F391" s="15"/>
      <c r="G391" s="15"/>
      <c r="H391" s="15"/>
      <c r="I391" s="15">
        <f>E391+G391</f>
        <v>0</v>
      </c>
      <c r="J391" s="15">
        <f>F391+H391</f>
        <v>0</v>
      </c>
      <c r="K391" s="3"/>
      <c r="L391" s="3"/>
    </row>
    <row r="392" spans="1:12" x14ac:dyDescent="0.25">
      <c r="A392" s="12" t="s">
        <v>13</v>
      </c>
      <c r="B392" s="12" t="s">
        <v>483</v>
      </c>
      <c r="C392" s="12" t="s">
        <v>13</v>
      </c>
      <c r="D392" s="13"/>
      <c r="E392" s="13"/>
      <c r="F392" s="13"/>
      <c r="G392" s="13"/>
      <c r="H392" s="13"/>
      <c r="I392" s="13"/>
      <c r="J392" s="13"/>
      <c r="K392" s="3"/>
      <c r="L392" s="3"/>
    </row>
    <row r="393" spans="1:12" x14ac:dyDescent="0.25">
      <c r="A393" s="14" t="s">
        <v>484</v>
      </c>
      <c r="B393" s="14" t="s">
        <v>485</v>
      </c>
      <c r="C393" s="14" t="s">
        <v>65</v>
      </c>
      <c r="D393" s="15">
        <v>3</v>
      </c>
      <c r="E393" s="15"/>
      <c r="F393" s="15">
        <f>D393*E393</f>
        <v>0</v>
      </c>
      <c r="G393" s="15"/>
      <c r="H393" s="15">
        <f>D393*G393</f>
        <v>0</v>
      </c>
      <c r="I393" s="15">
        <f>E393+G393</f>
        <v>0</v>
      </c>
      <c r="J393" s="15">
        <f>F393+H393</f>
        <v>0</v>
      </c>
      <c r="K393" s="3"/>
      <c r="L393" s="3"/>
    </row>
    <row r="394" spans="1:12" x14ac:dyDescent="0.25">
      <c r="A394" s="14" t="s">
        <v>13</v>
      </c>
      <c r="B394" s="14" t="s">
        <v>13</v>
      </c>
      <c r="C394" s="14" t="s">
        <v>13</v>
      </c>
      <c r="D394" s="15"/>
      <c r="E394" s="15"/>
      <c r="F394" s="15"/>
      <c r="G394" s="15"/>
      <c r="H394" s="15"/>
      <c r="I394" s="15">
        <f>E394+G394</f>
        <v>0</v>
      </c>
      <c r="J394" s="15">
        <f>F394+H394</f>
        <v>0</v>
      </c>
      <c r="K394" s="3"/>
      <c r="L394" s="3"/>
    </row>
    <row r="395" spans="1:12" x14ac:dyDescent="0.25">
      <c r="A395" s="12" t="s">
        <v>13</v>
      </c>
      <c r="B395" s="12" t="s">
        <v>486</v>
      </c>
      <c r="C395" s="12" t="s">
        <v>13</v>
      </c>
      <c r="D395" s="13"/>
      <c r="E395" s="13"/>
      <c r="F395" s="13"/>
      <c r="G395" s="13"/>
      <c r="H395" s="13"/>
      <c r="I395" s="13"/>
      <c r="J395" s="13"/>
      <c r="K395" s="3"/>
      <c r="L395" s="3"/>
    </row>
    <row r="396" spans="1:12" x14ac:dyDescent="0.25">
      <c r="A396" s="14" t="s">
        <v>487</v>
      </c>
      <c r="B396" s="14" t="s">
        <v>488</v>
      </c>
      <c r="C396" s="14" t="s">
        <v>65</v>
      </c>
      <c r="D396" s="15">
        <v>8</v>
      </c>
      <c r="E396" s="15"/>
      <c r="F396" s="15">
        <f>D396*E396</f>
        <v>0</v>
      </c>
      <c r="G396" s="15"/>
      <c r="H396" s="15">
        <f>D396*G396</f>
        <v>0</v>
      </c>
      <c r="I396" s="15">
        <f>E396+G396</f>
        <v>0</v>
      </c>
      <c r="J396" s="15">
        <f>F396+H396</f>
        <v>0</v>
      </c>
      <c r="K396" s="3"/>
      <c r="L396" s="3"/>
    </row>
    <row r="397" spans="1:12" x14ac:dyDescent="0.25">
      <c r="A397" s="14" t="s">
        <v>13</v>
      </c>
      <c r="B397" s="14" t="s">
        <v>13</v>
      </c>
      <c r="C397" s="14" t="s">
        <v>13</v>
      </c>
      <c r="D397" s="15"/>
      <c r="E397" s="15"/>
      <c r="F397" s="15"/>
      <c r="G397" s="15"/>
      <c r="H397" s="15"/>
      <c r="I397" s="15">
        <f>E397+G397</f>
        <v>0</v>
      </c>
      <c r="J397" s="15">
        <f>F397+H397</f>
        <v>0</v>
      </c>
      <c r="K397" s="3"/>
      <c r="L397" s="3"/>
    </row>
    <row r="398" spans="1:12" x14ac:dyDescent="0.25">
      <c r="A398" s="12" t="s">
        <v>13</v>
      </c>
      <c r="B398" s="12" t="s">
        <v>489</v>
      </c>
      <c r="C398" s="12" t="s">
        <v>13</v>
      </c>
      <c r="D398" s="13"/>
      <c r="E398" s="13"/>
      <c r="F398" s="13"/>
      <c r="G398" s="13"/>
      <c r="H398" s="13"/>
      <c r="I398" s="13"/>
      <c r="J398" s="13"/>
      <c r="K398" s="3"/>
      <c r="L398" s="3"/>
    </row>
    <row r="399" spans="1:12" x14ac:dyDescent="0.25">
      <c r="A399" s="14" t="s">
        <v>490</v>
      </c>
      <c r="B399" s="14" t="s">
        <v>491</v>
      </c>
      <c r="C399" s="14" t="s">
        <v>65</v>
      </c>
      <c r="D399" s="15">
        <v>126</v>
      </c>
      <c r="E399" s="15"/>
      <c r="F399" s="15">
        <f>D399*E399</f>
        <v>0</v>
      </c>
      <c r="G399" s="15"/>
      <c r="H399" s="15">
        <f>D399*G399</f>
        <v>0</v>
      </c>
      <c r="I399" s="15">
        <f t="shared" ref="I399:J401" si="40">E399+G399</f>
        <v>0</v>
      </c>
      <c r="J399" s="15">
        <f t="shared" si="40"/>
        <v>0</v>
      </c>
      <c r="K399" s="3"/>
      <c r="L399" s="3"/>
    </row>
    <row r="400" spans="1:12" x14ac:dyDescent="0.25">
      <c r="A400" s="14" t="s">
        <v>13</v>
      </c>
      <c r="B400" s="14" t="s">
        <v>13</v>
      </c>
      <c r="C400" s="14" t="s">
        <v>13</v>
      </c>
      <c r="D400" s="15"/>
      <c r="E400" s="15"/>
      <c r="F400" s="15"/>
      <c r="G400" s="15"/>
      <c r="H400" s="15"/>
      <c r="I400" s="15">
        <f t="shared" si="40"/>
        <v>0</v>
      </c>
      <c r="J400" s="15">
        <f t="shared" si="40"/>
        <v>0</v>
      </c>
      <c r="K400" s="3"/>
      <c r="L400" s="3"/>
    </row>
    <row r="401" spans="1:12" x14ac:dyDescent="0.25">
      <c r="A401" s="14" t="s">
        <v>13</v>
      </c>
      <c r="B401" s="14" t="s">
        <v>13</v>
      </c>
      <c r="C401" s="14" t="s">
        <v>13</v>
      </c>
      <c r="D401" s="15"/>
      <c r="E401" s="15"/>
      <c r="F401" s="15"/>
      <c r="G401" s="15"/>
      <c r="H401" s="15"/>
      <c r="I401" s="15">
        <f t="shared" si="40"/>
        <v>0</v>
      </c>
      <c r="J401" s="15">
        <f t="shared" si="40"/>
        <v>0</v>
      </c>
      <c r="K401" s="3"/>
      <c r="L401" s="3"/>
    </row>
    <row r="402" spans="1:12" x14ac:dyDescent="0.25">
      <c r="A402" s="12" t="s">
        <v>13</v>
      </c>
      <c r="B402" s="12" t="s">
        <v>492</v>
      </c>
      <c r="C402" s="12" t="s">
        <v>13</v>
      </c>
      <c r="D402" s="13"/>
      <c r="E402" s="13"/>
      <c r="F402" s="13"/>
      <c r="G402" s="13"/>
      <c r="H402" s="13"/>
      <c r="I402" s="13"/>
      <c r="J402" s="13"/>
      <c r="K402" s="3"/>
      <c r="L402" s="3"/>
    </row>
    <row r="403" spans="1:12" x14ac:dyDescent="0.25">
      <c r="A403" s="14" t="s">
        <v>493</v>
      </c>
      <c r="B403" s="14" t="s">
        <v>494</v>
      </c>
      <c r="C403" s="14" t="s">
        <v>495</v>
      </c>
      <c r="D403" s="15">
        <v>14</v>
      </c>
      <c r="E403" s="15"/>
      <c r="F403" s="15">
        <f>D403*E403</f>
        <v>0</v>
      </c>
      <c r="G403" s="15"/>
      <c r="H403" s="15">
        <f>D403*G403</f>
        <v>0</v>
      </c>
      <c r="I403" s="15">
        <f t="shared" ref="I403:J408" si="41">E403+G403</f>
        <v>0</v>
      </c>
      <c r="J403" s="15">
        <f t="shared" si="41"/>
        <v>0</v>
      </c>
      <c r="K403" s="3"/>
      <c r="L403" s="3"/>
    </row>
    <row r="404" spans="1:12" x14ac:dyDescent="0.25">
      <c r="A404" s="14" t="s">
        <v>496</v>
      </c>
      <c r="B404" s="14" t="s">
        <v>497</v>
      </c>
      <c r="C404" s="14" t="s">
        <v>495</v>
      </c>
      <c r="D404" s="15">
        <v>45</v>
      </c>
      <c r="E404" s="15"/>
      <c r="F404" s="15">
        <f>D404*E404</f>
        <v>0</v>
      </c>
      <c r="G404" s="15"/>
      <c r="H404" s="15">
        <f>D404*G404</f>
        <v>0</v>
      </c>
      <c r="I404" s="15">
        <f t="shared" si="41"/>
        <v>0</v>
      </c>
      <c r="J404" s="15">
        <f t="shared" si="41"/>
        <v>0</v>
      </c>
      <c r="K404" s="3"/>
      <c r="L404" s="3"/>
    </row>
    <row r="405" spans="1:12" x14ac:dyDescent="0.25">
      <c r="A405" s="14" t="s">
        <v>498</v>
      </c>
      <c r="B405" s="14" t="s">
        <v>499</v>
      </c>
      <c r="C405" s="14" t="s">
        <v>495</v>
      </c>
      <c r="D405" s="15">
        <v>16</v>
      </c>
      <c r="E405" s="15"/>
      <c r="F405" s="15">
        <f>D405*E405</f>
        <v>0</v>
      </c>
      <c r="G405" s="15"/>
      <c r="H405" s="15">
        <f>D405*G405</f>
        <v>0</v>
      </c>
      <c r="I405" s="15">
        <f t="shared" si="41"/>
        <v>0</v>
      </c>
      <c r="J405" s="15">
        <f t="shared" si="41"/>
        <v>0</v>
      </c>
      <c r="K405" s="3"/>
      <c r="L405" s="3"/>
    </row>
    <row r="406" spans="1:12" x14ac:dyDescent="0.25">
      <c r="A406" s="14" t="s">
        <v>500</v>
      </c>
      <c r="B406" s="14" t="s">
        <v>501</v>
      </c>
      <c r="C406" s="14" t="s">
        <v>495</v>
      </c>
      <c r="D406" s="15">
        <v>28</v>
      </c>
      <c r="E406" s="15"/>
      <c r="F406" s="15">
        <f>D406*E406</f>
        <v>0</v>
      </c>
      <c r="G406" s="15"/>
      <c r="H406" s="15">
        <f>D406*G406</f>
        <v>0</v>
      </c>
      <c r="I406" s="15">
        <f t="shared" si="41"/>
        <v>0</v>
      </c>
      <c r="J406" s="15">
        <f t="shared" si="41"/>
        <v>0</v>
      </c>
      <c r="K406" s="3"/>
      <c r="L406" s="3"/>
    </row>
    <row r="407" spans="1:12" x14ac:dyDescent="0.25">
      <c r="A407" s="14" t="s">
        <v>502</v>
      </c>
      <c r="B407" s="14" t="s">
        <v>54</v>
      </c>
      <c r="C407" s="14" t="s">
        <v>495</v>
      </c>
      <c r="D407" s="15">
        <v>65</v>
      </c>
      <c r="E407" s="15"/>
      <c r="F407" s="15">
        <f>D407*E407</f>
        <v>0</v>
      </c>
      <c r="G407" s="15"/>
      <c r="H407" s="15">
        <f>D407*G407</f>
        <v>0</v>
      </c>
      <c r="I407" s="15">
        <f t="shared" si="41"/>
        <v>0</v>
      </c>
      <c r="J407" s="15">
        <f t="shared" si="41"/>
        <v>0</v>
      </c>
      <c r="K407" s="3"/>
      <c r="L407" s="3"/>
    </row>
    <row r="408" spans="1:12" x14ac:dyDescent="0.25">
      <c r="A408" s="14" t="s">
        <v>13</v>
      </c>
      <c r="B408" s="14" t="s">
        <v>13</v>
      </c>
      <c r="C408" s="14" t="s">
        <v>13</v>
      </c>
      <c r="D408" s="15"/>
      <c r="E408" s="15"/>
      <c r="F408" s="15"/>
      <c r="G408" s="15"/>
      <c r="H408" s="15"/>
      <c r="I408" s="15">
        <f t="shared" si="41"/>
        <v>0</v>
      </c>
      <c r="J408" s="15">
        <f t="shared" si="41"/>
        <v>0</v>
      </c>
      <c r="K408" s="3"/>
      <c r="L408" s="3"/>
    </row>
    <row r="409" spans="1:12" x14ac:dyDescent="0.25">
      <c r="A409" s="12" t="s">
        <v>13</v>
      </c>
      <c r="B409" s="12" t="s">
        <v>503</v>
      </c>
      <c r="C409" s="12" t="s">
        <v>13</v>
      </c>
      <c r="D409" s="13"/>
      <c r="E409" s="13"/>
      <c r="F409" s="13"/>
      <c r="G409" s="13"/>
      <c r="H409" s="13"/>
      <c r="I409" s="13"/>
      <c r="J409" s="13"/>
      <c r="K409" s="3"/>
      <c r="L409" s="3"/>
    </row>
    <row r="410" spans="1:12" x14ac:dyDescent="0.25">
      <c r="A410" s="14" t="s">
        <v>504</v>
      </c>
      <c r="B410" s="14" t="s">
        <v>505</v>
      </c>
      <c r="C410" s="14" t="s">
        <v>495</v>
      </c>
      <c r="D410" s="15">
        <v>36</v>
      </c>
      <c r="E410" s="15"/>
      <c r="F410" s="15">
        <f>D410*E410</f>
        <v>0</v>
      </c>
      <c r="G410" s="15"/>
      <c r="H410" s="15">
        <f>D410*G410</f>
        <v>0</v>
      </c>
      <c r="I410" s="15">
        <f>E410+G410</f>
        <v>0</v>
      </c>
      <c r="J410" s="15">
        <f>F410+H410</f>
        <v>0</v>
      </c>
      <c r="K410" s="3"/>
      <c r="L410" s="3"/>
    </row>
    <row r="411" spans="1:12" x14ac:dyDescent="0.25">
      <c r="A411" s="14" t="s">
        <v>13</v>
      </c>
      <c r="B411" s="14" t="s">
        <v>13</v>
      </c>
      <c r="C411" s="14" t="s">
        <v>13</v>
      </c>
      <c r="D411" s="15"/>
      <c r="E411" s="15"/>
      <c r="F411" s="15"/>
      <c r="G411" s="15"/>
      <c r="H411" s="15"/>
      <c r="I411" s="15">
        <f>E411+G411</f>
        <v>0</v>
      </c>
      <c r="J411" s="15">
        <f>F411+H411</f>
        <v>0</v>
      </c>
      <c r="K411" s="3"/>
      <c r="L411" s="3"/>
    </row>
    <row r="412" spans="1:12" x14ac:dyDescent="0.25">
      <c r="A412" s="12" t="s">
        <v>13</v>
      </c>
      <c r="B412" s="12" t="s">
        <v>506</v>
      </c>
      <c r="C412" s="12" t="s">
        <v>13</v>
      </c>
      <c r="D412" s="13"/>
      <c r="E412" s="13"/>
      <c r="F412" s="13"/>
      <c r="G412" s="13"/>
      <c r="H412" s="13"/>
      <c r="I412" s="13"/>
      <c r="J412" s="13"/>
      <c r="K412" s="3"/>
      <c r="L412" s="3"/>
    </row>
    <row r="413" spans="1:12" x14ac:dyDescent="0.25">
      <c r="A413" s="12" t="s">
        <v>13</v>
      </c>
      <c r="B413" s="12" t="s">
        <v>507</v>
      </c>
      <c r="C413" s="12" t="s">
        <v>13</v>
      </c>
      <c r="D413" s="13"/>
      <c r="E413" s="13"/>
      <c r="F413" s="13"/>
      <c r="G413" s="13"/>
      <c r="H413" s="13"/>
      <c r="I413" s="13"/>
      <c r="J413" s="13"/>
      <c r="K413" s="3"/>
      <c r="L413" s="3"/>
    </row>
    <row r="414" spans="1:12" x14ac:dyDescent="0.25">
      <c r="A414" s="14" t="s">
        <v>508</v>
      </c>
      <c r="B414" s="14" t="s">
        <v>509</v>
      </c>
      <c r="C414" s="14" t="s">
        <v>495</v>
      </c>
      <c r="D414" s="15">
        <v>85</v>
      </c>
      <c r="E414" s="15"/>
      <c r="F414" s="15">
        <f>D414*E414</f>
        <v>0</v>
      </c>
      <c r="G414" s="15"/>
      <c r="H414" s="15">
        <f>D414*G414</f>
        <v>0</v>
      </c>
      <c r="I414" s="15">
        <f t="shared" ref="I414:J416" si="42">E414+G414</f>
        <v>0</v>
      </c>
      <c r="J414" s="15">
        <f t="shared" si="42"/>
        <v>0</v>
      </c>
      <c r="K414" s="3"/>
      <c r="L414" s="3"/>
    </row>
    <row r="415" spans="1:12" x14ac:dyDescent="0.25">
      <c r="A415" s="14" t="s">
        <v>13</v>
      </c>
      <c r="B415" s="14" t="s">
        <v>13</v>
      </c>
      <c r="C415" s="14" t="s">
        <v>13</v>
      </c>
      <c r="D415" s="15"/>
      <c r="E415" s="15"/>
      <c r="F415" s="15"/>
      <c r="G415" s="15"/>
      <c r="H415" s="15"/>
      <c r="I415" s="15">
        <f t="shared" si="42"/>
        <v>0</v>
      </c>
      <c r="J415" s="15">
        <f t="shared" si="42"/>
        <v>0</v>
      </c>
      <c r="K415" s="3"/>
      <c r="L415" s="3"/>
    </row>
    <row r="416" spans="1:12" x14ac:dyDescent="0.25">
      <c r="A416" s="14" t="s">
        <v>510</v>
      </c>
      <c r="B416" s="14" t="s">
        <v>511</v>
      </c>
      <c r="C416" s="14" t="s">
        <v>13</v>
      </c>
      <c r="D416" s="15"/>
      <c r="E416" s="15"/>
      <c r="F416" s="15">
        <f>M1+Parametry!B32/100*F238+Parametry!B32/100*F241+Parametry!B32/100*F244+Parametry!B32/100*F245+Parametry!B32/100*F246+Parametry!B32/100*F257+Parametry!B32/100*F259+Parametry!B32/100*F260+Parametry!B32/100*F263+Parametry!B32/100*F265+Parametry!B32/100*F266+Parametry!B32/100*F267+Parametry!B32/100*F270+Parametry!B32/100*F272+Parametry!B32/100*F273+Parametry!B32/100*F274+Parametry!B32/100*F282+Parametry!B32/100*F311+Parametry!B32/100*F313+Parametry!B32/100*F314+Parametry!B32/100*F315+Parametry!B32/100*F319</f>
        <v>0</v>
      </c>
      <c r="G416" s="15"/>
      <c r="H416" s="15"/>
      <c r="I416" s="15">
        <f t="shared" si="42"/>
        <v>0</v>
      </c>
      <c r="J416" s="15">
        <f t="shared" si="42"/>
        <v>0</v>
      </c>
      <c r="K416" s="3"/>
      <c r="L416" s="3"/>
    </row>
    <row r="417" spans="1:12" ht="18" x14ac:dyDescent="0.25">
      <c r="A417" s="10" t="s">
        <v>13</v>
      </c>
      <c r="B417" s="10" t="s">
        <v>512</v>
      </c>
      <c r="C417" s="10" t="s">
        <v>13</v>
      </c>
      <c r="D417" s="11"/>
      <c r="E417" s="11"/>
      <c r="F417" s="11">
        <f>SUM(F133,F135:F136,F138:F416)</f>
        <v>0</v>
      </c>
      <c r="G417" s="11"/>
      <c r="H417" s="11">
        <f>SUM(H133,H135:H136,H138:H416)</f>
        <v>0</v>
      </c>
      <c r="I417" s="11"/>
      <c r="J417" s="11">
        <f>SUM(J133,J135:J136,J138:J416)</f>
        <v>0</v>
      </c>
      <c r="K417" s="3"/>
      <c r="L417" s="3"/>
    </row>
    <row r="418" spans="1:12" x14ac:dyDescent="0.25">
      <c r="A418" s="14" t="s">
        <v>13</v>
      </c>
      <c r="B418" s="14" t="s">
        <v>13</v>
      </c>
      <c r="C418" s="14" t="s">
        <v>13</v>
      </c>
      <c r="D418" s="15"/>
      <c r="E418" s="15"/>
      <c r="F418" s="15"/>
      <c r="G418" s="15"/>
      <c r="H418" s="15"/>
      <c r="I418" s="15">
        <f>E418+G418</f>
        <v>0</v>
      </c>
      <c r="J418" s="15">
        <f>F418+H418</f>
        <v>0</v>
      </c>
      <c r="K418" s="3"/>
      <c r="L418" s="3"/>
    </row>
    <row r="419" spans="1:12" x14ac:dyDescent="0.25">
      <c r="A419" s="14" t="s">
        <v>13</v>
      </c>
      <c r="B419" s="14" t="s">
        <v>13</v>
      </c>
      <c r="C419" s="14" t="s">
        <v>13</v>
      </c>
      <c r="D419" s="15"/>
      <c r="E419" s="15"/>
      <c r="F419" s="15"/>
      <c r="G419" s="15"/>
      <c r="H419" s="15"/>
      <c r="I419" s="15">
        <f>E419+G419</f>
        <v>0</v>
      </c>
      <c r="J419" s="15">
        <f>F419+H419</f>
        <v>0</v>
      </c>
      <c r="K419" s="3"/>
      <c r="L419" s="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75BE-6761-4977-BE45-5B9E113BF169}">
  <dimension ref="A1:D32"/>
  <sheetViews>
    <sheetView workbookViewId="0"/>
  </sheetViews>
  <sheetFormatPr defaultRowHeight="15" x14ac:dyDescent="0.25"/>
  <cols>
    <col min="1" max="1" width="28.42578125" style="1" bestFit="1" customWidth="1"/>
    <col min="2" max="2" width="63.42578125" style="1" bestFit="1" customWidth="1"/>
    <col min="4" max="4" width="0" style="7" hidden="1" customWidth="1"/>
  </cols>
  <sheetData>
    <row r="1" spans="1:3" x14ac:dyDescent="0.25">
      <c r="A1" s="2" t="s">
        <v>0</v>
      </c>
      <c r="B1" s="2" t="s">
        <v>1</v>
      </c>
      <c r="C1" s="3"/>
    </row>
    <row r="2" spans="1:3" x14ac:dyDescent="0.25">
      <c r="A2" s="23" t="s">
        <v>2</v>
      </c>
      <c r="B2" s="4" t="s">
        <v>3</v>
      </c>
      <c r="C2" s="3"/>
    </row>
    <row r="3" spans="1:3" x14ac:dyDescent="0.25">
      <c r="A3" s="23" t="s">
        <v>4</v>
      </c>
      <c r="B3" s="5" t="s">
        <v>5</v>
      </c>
      <c r="C3" s="3"/>
    </row>
    <row r="4" spans="1:3" x14ac:dyDescent="0.25">
      <c r="A4" s="23" t="s">
        <v>6</v>
      </c>
      <c r="B4" s="5" t="s">
        <v>7</v>
      </c>
      <c r="C4" s="3"/>
    </row>
    <row r="5" spans="1:3" x14ac:dyDescent="0.25">
      <c r="A5" s="23" t="s">
        <v>8</v>
      </c>
      <c r="B5" s="5" t="s">
        <v>9</v>
      </c>
      <c r="C5" s="3"/>
    </row>
    <row r="6" spans="1:3" x14ac:dyDescent="0.25">
      <c r="A6" s="23" t="s">
        <v>10</v>
      </c>
      <c r="B6" s="5" t="s">
        <v>11</v>
      </c>
      <c r="C6" s="3"/>
    </row>
    <row r="7" spans="1:3" x14ac:dyDescent="0.25">
      <c r="A7" s="23" t="s">
        <v>12</v>
      </c>
      <c r="B7" s="5" t="s">
        <v>13</v>
      </c>
      <c r="C7" s="3"/>
    </row>
    <row r="8" spans="1:3" x14ac:dyDescent="0.25">
      <c r="A8" s="23" t="s">
        <v>14</v>
      </c>
      <c r="B8" s="5" t="s">
        <v>13</v>
      </c>
      <c r="C8" s="3"/>
    </row>
    <row r="9" spans="1:3" x14ac:dyDescent="0.25">
      <c r="A9" s="23" t="s">
        <v>15</v>
      </c>
      <c r="B9" s="5" t="s">
        <v>16</v>
      </c>
      <c r="C9" s="3"/>
    </row>
    <row r="10" spans="1:3" x14ac:dyDescent="0.25">
      <c r="A10" s="23" t="s">
        <v>17</v>
      </c>
      <c r="B10" s="5" t="s">
        <v>13</v>
      </c>
      <c r="C10" s="3"/>
    </row>
    <row r="11" spans="1:3" x14ac:dyDescent="0.25">
      <c r="A11" s="23" t="s">
        <v>18</v>
      </c>
      <c r="B11" s="5" t="s">
        <v>19</v>
      </c>
      <c r="C11" s="3"/>
    </row>
    <row r="12" spans="1:3" x14ac:dyDescent="0.25">
      <c r="A12" s="23" t="s">
        <v>20</v>
      </c>
      <c r="B12" s="5" t="s">
        <v>13</v>
      </c>
      <c r="C12" s="3"/>
    </row>
    <row r="13" spans="1:3" x14ac:dyDescent="0.25">
      <c r="A13" s="23" t="s">
        <v>21</v>
      </c>
      <c r="B13" s="5" t="s">
        <v>13</v>
      </c>
      <c r="C13" s="3"/>
    </row>
    <row r="14" spans="1:3" x14ac:dyDescent="0.25">
      <c r="A14" s="23" t="s">
        <v>22</v>
      </c>
      <c r="B14" s="5" t="s">
        <v>23</v>
      </c>
      <c r="C14" s="3"/>
    </row>
    <row r="15" spans="1:3" x14ac:dyDescent="0.25">
      <c r="A15" s="23" t="s">
        <v>24</v>
      </c>
      <c r="B15" s="6" t="s">
        <v>25</v>
      </c>
      <c r="C15" s="3"/>
    </row>
    <row r="16" spans="1:3" x14ac:dyDescent="0.25">
      <c r="A16" s="23" t="s">
        <v>26</v>
      </c>
      <c r="B16" s="6" t="s">
        <v>27</v>
      </c>
      <c r="C16" s="3"/>
    </row>
    <row r="17" spans="1:3" x14ac:dyDescent="0.25">
      <c r="A17" s="23" t="s">
        <v>28</v>
      </c>
      <c r="B17" s="6" t="s">
        <v>29</v>
      </c>
      <c r="C17" s="3"/>
    </row>
    <row r="18" spans="1:3" x14ac:dyDescent="0.25">
      <c r="A18" s="23" t="s">
        <v>30</v>
      </c>
      <c r="B18" s="6" t="s">
        <v>27</v>
      </c>
      <c r="C18" s="3"/>
    </row>
    <row r="19" spans="1:3" x14ac:dyDescent="0.25">
      <c r="A19" s="23" t="s">
        <v>31</v>
      </c>
      <c r="B19" s="6" t="s">
        <v>32</v>
      </c>
      <c r="C19" s="3"/>
    </row>
    <row r="20" spans="1:3" x14ac:dyDescent="0.25">
      <c r="A20" s="23" t="s">
        <v>33</v>
      </c>
      <c r="B20" s="6" t="s">
        <v>32</v>
      </c>
      <c r="C20" s="3"/>
    </row>
    <row r="21" spans="1:3" x14ac:dyDescent="0.25">
      <c r="A21" s="23" t="s">
        <v>34</v>
      </c>
      <c r="B21" s="6" t="s">
        <v>32</v>
      </c>
      <c r="C21" s="3"/>
    </row>
    <row r="22" spans="1:3" x14ac:dyDescent="0.25">
      <c r="A22" s="23" t="s">
        <v>35</v>
      </c>
      <c r="B22" s="6" t="s">
        <v>32</v>
      </c>
      <c r="C22" s="3"/>
    </row>
    <row r="23" spans="1:3" x14ac:dyDescent="0.25">
      <c r="A23" s="23" t="s">
        <v>36</v>
      </c>
      <c r="B23" s="6" t="s">
        <v>32</v>
      </c>
      <c r="C23" s="3"/>
    </row>
    <row r="24" spans="1:3" x14ac:dyDescent="0.25">
      <c r="A24" s="23" t="s">
        <v>37</v>
      </c>
      <c r="B24" s="6" t="s">
        <v>32</v>
      </c>
      <c r="C24" s="3"/>
    </row>
    <row r="25" spans="1:3" x14ac:dyDescent="0.25">
      <c r="A25" s="23" t="s">
        <v>38</v>
      </c>
      <c r="B25" s="6" t="s">
        <v>39</v>
      </c>
      <c r="C25" s="3"/>
    </row>
    <row r="26" spans="1:3" x14ac:dyDescent="0.25">
      <c r="A26" s="23" t="s">
        <v>40</v>
      </c>
      <c r="B26" s="6" t="s">
        <v>32</v>
      </c>
      <c r="C26" s="3"/>
    </row>
    <row r="27" spans="1:3" x14ac:dyDescent="0.25">
      <c r="A27" s="23" t="s">
        <v>41</v>
      </c>
      <c r="B27" s="6" t="s">
        <v>32</v>
      </c>
      <c r="C27" s="3"/>
    </row>
    <row r="28" spans="1:3" x14ac:dyDescent="0.25">
      <c r="A28" s="23" t="s">
        <v>42</v>
      </c>
      <c r="B28" s="6" t="s">
        <v>32</v>
      </c>
      <c r="C28" s="3"/>
    </row>
    <row r="29" spans="1:3" x14ac:dyDescent="0.25">
      <c r="A29" s="23" t="s">
        <v>43</v>
      </c>
      <c r="B29" s="6" t="s">
        <v>32</v>
      </c>
      <c r="C29" s="3"/>
    </row>
    <row r="30" spans="1:3" ht="24.75" x14ac:dyDescent="0.25">
      <c r="A30" s="24" t="s">
        <v>44</v>
      </c>
      <c r="B30" s="6" t="s">
        <v>45</v>
      </c>
      <c r="C30" s="3"/>
    </row>
    <row r="31" spans="1:3" x14ac:dyDescent="0.25">
      <c r="A31" s="23" t="s">
        <v>46</v>
      </c>
      <c r="B31" s="6" t="s">
        <v>47</v>
      </c>
      <c r="C31" s="3"/>
    </row>
    <row r="32" spans="1:3" x14ac:dyDescent="0.25">
      <c r="A32" s="1" t="s">
        <v>48</v>
      </c>
      <c r="B32" s="1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Rozpočet</vt:lpstr>
      <vt:lpstr>Parametry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</dc:creator>
  <cp:lastModifiedBy>cad</cp:lastModifiedBy>
  <dcterms:created xsi:type="dcterms:W3CDTF">2022-02-03T10:13:05Z</dcterms:created>
  <dcterms:modified xsi:type="dcterms:W3CDTF">2022-04-12T07:45:05Z</dcterms:modified>
</cp:coreProperties>
</file>