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harepoint.ikem.cz/sites/ovz/Sdilene dokumenty/1.21 VZ 2021/876_Parenterální výživa I/02.1 DI/"/>
    </mc:Choice>
  </mc:AlternateContent>
  <bookViews>
    <workbookView xWindow="0" yWindow="0" windowWidth="28800" windowHeight="12300"/>
  </bookViews>
  <sheets>
    <sheet name="Příloha č. 4 k ZP" sheetId="1" r:id="rId1"/>
    <sheet name="Příloha č. 1 ke KS" sheetId="4" r:id="rId2"/>
  </sheets>
  <calcPr calcId="162913"/>
</workbook>
</file>

<file path=xl/calcChain.xml><?xml version="1.0" encoding="utf-8"?>
<calcChain xmlns="http://schemas.openxmlformats.org/spreadsheetml/2006/main">
  <c r="I12" i="4" l="1"/>
  <c r="I29" i="4" l="1"/>
  <c r="I28" i="4"/>
  <c r="I27" i="4"/>
  <c r="I26" i="4"/>
  <c r="I25" i="4"/>
  <c r="I20" i="4"/>
  <c r="I19" i="4"/>
  <c r="I18" i="4"/>
  <c r="I17" i="4"/>
  <c r="I16" i="4"/>
  <c r="I11" i="4"/>
  <c r="I10" i="4"/>
  <c r="I9" i="4"/>
  <c r="I8" i="4"/>
  <c r="I7" i="4"/>
  <c r="I21" i="4" l="1"/>
  <c r="I30" i="4"/>
  <c r="J26" i="1" l="1"/>
  <c r="K26" i="1" s="1"/>
  <c r="J27" i="1"/>
  <c r="K27" i="1" s="1"/>
  <c r="J28" i="1"/>
  <c r="K28" i="1" s="1"/>
  <c r="J29" i="1"/>
  <c r="K29" i="1" s="1"/>
  <c r="J20" i="1"/>
  <c r="K20" i="1" s="1"/>
  <c r="J8" i="1"/>
  <c r="J9" i="1"/>
  <c r="K9" i="1" s="1"/>
  <c r="J10" i="1"/>
  <c r="K10" i="1" s="1"/>
  <c r="J11" i="1"/>
  <c r="K11" i="1" s="1"/>
  <c r="J17" i="1" l="1"/>
  <c r="K17" i="1" s="1"/>
  <c r="J18" i="1"/>
  <c r="K18" i="1" s="1"/>
  <c r="J19" i="1"/>
  <c r="K19" i="1" s="1"/>
  <c r="J25" i="1" l="1"/>
  <c r="K25" i="1" s="1"/>
  <c r="K30" i="1" s="1"/>
  <c r="J16" i="1"/>
  <c r="K16" i="1" s="1"/>
  <c r="K21" i="1" s="1"/>
  <c r="K8" i="1"/>
  <c r="J7" i="1"/>
  <c r="M21" i="1" l="1"/>
  <c r="K21" i="4"/>
  <c r="M30" i="1"/>
  <c r="K30" i="4"/>
  <c r="K7" i="1" l="1"/>
  <c r="K12" i="1" s="1"/>
  <c r="K12" i="4" l="1"/>
  <c r="M12" i="1"/>
</calcChain>
</file>

<file path=xl/sharedStrings.xml><?xml version="1.0" encoding="utf-8"?>
<sst xmlns="http://schemas.openxmlformats.org/spreadsheetml/2006/main" count="237" uniqueCount="63">
  <si>
    <t>Doplněk názvu</t>
  </si>
  <si>
    <t>ATC</t>
  </si>
  <si>
    <t>Jednotka</t>
  </si>
  <si>
    <t>1 balení</t>
  </si>
  <si>
    <t>* aktuální cena výrobce platná pro IKEM (za jednotku) ke dni vyhlášení veřejné zakázky</t>
  </si>
  <si>
    <t>Léčivý přípravek</t>
  </si>
  <si>
    <t>Kód SÚKL</t>
  </si>
  <si>
    <t>Uplatněná cena výrobce (za jednotku)</t>
  </si>
  <si>
    <t>Uplatněná přirážka distributora (v %)</t>
  </si>
  <si>
    <t xml:space="preserve"> Cena bez DPH (za jednotku)</t>
  </si>
  <si>
    <t xml:space="preserve"> Cena bez DPH za poptávané množství</t>
  </si>
  <si>
    <t>Předpokládané množství jednotek za 48 měsíců</t>
  </si>
  <si>
    <t>povinně k vyplnění  uchazečem vč. všech registrovaných kódů SÚKL odpovídající specifikaci</t>
  </si>
  <si>
    <t>NUTRIFLEX PERI</t>
  </si>
  <si>
    <t>NUTRIFLEX SPECIAL</t>
  </si>
  <si>
    <t>INF SOL 5X2000ML</t>
  </si>
  <si>
    <t>INF SOL 5X1500ML</t>
  </si>
  <si>
    <t>B05BA10</t>
  </si>
  <si>
    <t>Dodávky humánních léčivých přípravků – Parenterální výživa_I.</t>
  </si>
  <si>
    <t>0011073</t>
  </si>
  <si>
    <t>0003414</t>
  </si>
  <si>
    <t>AMINOMIX PERIPHERAL</t>
  </si>
  <si>
    <t>INF SOL 4X2000ML</t>
  </si>
  <si>
    <t>0245875</t>
  </si>
  <si>
    <t>NUTRIFLEX OMEGA SPECIAL 56/144</t>
  </si>
  <si>
    <t>INF EML 5X1250ML</t>
  </si>
  <si>
    <t>0213103</t>
  </si>
  <si>
    <t>INF EML 5X1875ML</t>
  </si>
  <si>
    <t>0213104</t>
  </si>
  <si>
    <t>INF EML 5X625ML</t>
  </si>
  <si>
    <t>0213102</t>
  </si>
  <si>
    <t>SMOFKABIVEN</t>
  </si>
  <si>
    <t>INF EML 6X493ML II</t>
  </si>
  <si>
    <t>0198812</t>
  </si>
  <si>
    <t>INF EML 4X986ML II</t>
  </si>
  <si>
    <t>0151108</t>
  </si>
  <si>
    <t>INF EML 4X1477ML II</t>
  </si>
  <si>
    <t>0151110</t>
  </si>
  <si>
    <t>INF EML 4X1970ML II</t>
  </si>
  <si>
    <t>0151112</t>
  </si>
  <si>
    <t>OLIMEL N9</t>
  </si>
  <si>
    <t>OLIMEL N12</t>
  </si>
  <si>
    <t>0157116</t>
  </si>
  <si>
    <t>INF EML 6X1000ML</t>
  </si>
  <si>
    <t xml:space="preserve">Nabídková cena za 1. část </t>
  </si>
  <si>
    <t xml:space="preserve">Nabídková cena za 2. část </t>
  </si>
  <si>
    <t xml:space="preserve">Nabídková cena za 3. část </t>
  </si>
  <si>
    <t>0157118</t>
  </si>
  <si>
    <t>INF EML 4X2000ML</t>
  </si>
  <si>
    <t>OLIMEL N9E</t>
  </si>
  <si>
    <t>0157110</t>
  </si>
  <si>
    <t>0157112</t>
  </si>
  <si>
    <t>0227400</t>
  </si>
  <si>
    <t>PZ-2021-0000876</t>
  </si>
  <si>
    <t>Příloha č. 4 k ZP</t>
  </si>
  <si>
    <t>CENÍK</t>
  </si>
  <si>
    <t>Příloha č. 1 ke KS</t>
  </si>
  <si>
    <r>
      <t xml:space="preserve">** v Seznamu hrazených LP/PZLÚ, případně v číselníku NEMLEK VZP, HVLP SZP </t>
    </r>
    <r>
      <rPr>
        <b/>
        <sz val="11"/>
        <color rgb="FFFF0000"/>
        <rFont val="Calibri"/>
        <family val="2"/>
        <charset val="238"/>
        <scheme val="minor"/>
      </rPr>
      <t>(pokud mají stanovenou úhradu z VZP)</t>
    </r>
  </si>
  <si>
    <t>1. část - Nutriflex</t>
  </si>
  <si>
    <t>2. část - Smofkabiven, Aminomix</t>
  </si>
  <si>
    <t>3. část - Olimel</t>
  </si>
  <si>
    <t>Kontrola shody s přílohou č. 1</t>
  </si>
  <si>
    <t>Kontrola shody s přílohou č.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</si>
</sst>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/>
    <xf numFmtId="0" fontId="0" fillId="3" borderId="0" xfId="0" applyFont="1" applyFill="1"/>
    <xf numFmtId="0" fontId="3" fillId="0" borderId="0" xfId="0" applyFont="1" applyBorder="1"/>
    <xf numFmtId="3" fontId="3" fillId="0" borderId="0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0" xfId="0" applyFont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4" borderId="1" xfId="0" applyFont="1" applyFill="1" applyBorder="1"/>
    <xf numFmtId="49" fontId="0" fillId="3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vertical="top" wrapText="1"/>
    </xf>
    <xf numFmtId="49" fontId="0" fillId="0" borderId="0" xfId="0" applyNumberFormat="1" applyFont="1"/>
    <xf numFmtId="0" fontId="0" fillId="4" borderId="3" xfId="0" applyFont="1" applyFill="1" applyBorder="1"/>
    <xf numFmtId="0" fontId="0" fillId="0" borderId="0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4" fillId="0" borderId="0" xfId="0" applyFont="1"/>
    <xf numFmtId="3" fontId="4" fillId="0" borderId="0" xfId="0" applyNumberFormat="1" applyFont="1"/>
    <xf numFmtId="0" fontId="0" fillId="0" borderId="0" xfId="0" applyFont="1" applyAlignment="1">
      <alignment wrapText="1"/>
    </xf>
    <xf numFmtId="3" fontId="7" fillId="4" borderId="1" xfId="0" applyNumberFormat="1" applyFont="1" applyFill="1" applyBorder="1" applyAlignment="1" applyProtection="1">
      <alignment horizontal="right"/>
    </xf>
    <xf numFmtId="0" fontId="0" fillId="0" borderId="0" xfId="0" applyFont="1" applyBorder="1"/>
    <xf numFmtId="4" fontId="8" fillId="4" borderId="1" xfId="0" applyNumberFormat="1" applyFont="1" applyFill="1" applyBorder="1" applyAlignment="1">
      <alignment wrapText="1"/>
    </xf>
    <xf numFmtId="4" fontId="6" fillId="3" borderId="1" xfId="0" applyNumberFormat="1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top" wrapText="1"/>
    </xf>
    <xf numFmtId="4" fontId="0" fillId="0" borderId="1" xfId="0" applyNumberFormat="1" applyFont="1" applyBorder="1" applyAlignment="1">
      <alignment horizontal="center" vertical="top" wrapText="1"/>
    </xf>
    <xf numFmtId="4" fontId="0" fillId="3" borderId="1" xfId="0" applyNumberFormat="1" applyFont="1" applyFill="1" applyBorder="1" applyAlignment="1">
      <alignment vertical="top" wrapText="1"/>
    </xf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/>
    <xf numFmtId="0" fontId="9" fillId="0" borderId="0" xfId="0" applyFont="1"/>
    <xf numFmtId="2" fontId="9" fillId="0" borderId="0" xfId="0" applyNumberFormat="1" applyFont="1"/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8" fillId="5" borderId="2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left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6600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showGridLines="0" tabSelected="1" zoomScaleNormal="100" workbookViewId="0">
      <selection activeCell="J7" sqref="J7"/>
    </sheetView>
  </sheetViews>
  <sheetFormatPr defaultColWidth="8.85546875" defaultRowHeight="12" x14ac:dyDescent="0.2"/>
  <cols>
    <col min="1" max="1" width="13.85546875" style="2" customWidth="1"/>
    <col min="2" max="2" width="33.140625" style="1" customWidth="1"/>
    <col min="3" max="3" width="26.85546875" style="1" customWidth="1"/>
    <col min="4" max="4" width="10" style="1" customWidth="1"/>
    <col min="5" max="5" width="11.5703125" style="1" customWidth="1"/>
    <col min="6" max="6" width="10.5703125" style="1" customWidth="1"/>
    <col min="7" max="7" width="17.42578125" style="1" customWidth="1"/>
    <col min="8" max="8" width="13" style="1" customWidth="1"/>
    <col min="9" max="9" width="17.5703125" style="1" customWidth="1"/>
    <col min="10" max="10" width="14.7109375" style="1" customWidth="1"/>
    <col min="11" max="11" width="19.7109375" style="1" customWidth="1"/>
    <col min="12" max="16384" width="8.85546875" style="1"/>
  </cols>
  <sheetData>
    <row r="1" spans="2:15" ht="12" customHeight="1" x14ac:dyDescent="0.25">
      <c r="B1" s="34" t="s">
        <v>54</v>
      </c>
      <c r="C1" s="39" t="s">
        <v>53</v>
      </c>
      <c r="D1" s="40"/>
      <c r="E1" s="40"/>
      <c r="F1" s="40"/>
      <c r="G1" s="40"/>
      <c r="H1" s="40"/>
      <c r="I1" s="40"/>
      <c r="J1" s="41"/>
      <c r="K1" s="33" t="s">
        <v>56</v>
      </c>
    </row>
    <row r="2" spans="2:15" ht="15" x14ac:dyDescent="0.25">
      <c r="B2" s="45" t="s">
        <v>18</v>
      </c>
      <c r="C2" s="46"/>
      <c r="D2" s="46"/>
      <c r="E2" s="46"/>
      <c r="F2" s="46"/>
      <c r="G2" s="46"/>
      <c r="H2" s="46"/>
      <c r="I2" s="46"/>
      <c r="J2" s="46"/>
      <c r="K2" s="47"/>
    </row>
    <row r="3" spans="2:15" ht="15" x14ac:dyDescent="0.25">
      <c r="B3" s="45" t="s">
        <v>55</v>
      </c>
      <c r="C3" s="46"/>
      <c r="D3" s="46"/>
      <c r="E3" s="46"/>
      <c r="F3" s="46"/>
      <c r="G3" s="46"/>
      <c r="H3" s="46"/>
      <c r="I3" s="46"/>
      <c r="J3" s="46"/>
      <c r="K3" s="47"/>
    </row>
    <row r="4" spans="2:15" ht="15" x14ac:dyDescent="0.25">
      <c r="B4" s="7"/>
      <c r="C4" s="7"/>
      <c r="D4" s="7"/>
      <c r="E4" s="7"/>
      <c r="F4" s="7"/>
      <c r="G4" s="7"/>
      <c r="H4" s="7"/>
      <c r="I4" s="7"/>
      <c r="J4" s="7"/>
      <c r="K4" s="7"/>
    </row>
    <row r="5" spans="2:15" s="2" customFormat="1" ht="15" x14ac:dyDescent="0.25">
      <c r="B5" s="35" t="s">
        <v>58</v>
      </c>
      <c r="C5" s="7"/>
      <c r="D5" s="7"/>
      <c r="E5" s="7"/>
      <c r="F5" s="7"/>
      <c r="G5" s="7"/>
      <c r="H5" s="7"/>
      <c r="I5" s="7"/>
      <c r="J5" s="7"/>
      <c r="K5" s="7"/>
    </row>
    <row r="6" spans="2:15" s="2" customFormat="1" ht="60" x14ac:dyDescent="0.2">
      <c r="B6" s="8" t="s">
        <v>5</v>
      </c>
      <c r="C6" s="8" t="s">
        <v>0</v>
      </c>
      <c r="D6" s="8" t="s">
        <v>1</v>
      </c>
      <c r="E6" s="9" t="s">
        <v>6</v>
      </c>
      <c r="F6" s="8" t="s">
        <v>2</v>
      </c>
      <c r="G6" s="10" t="s">
        <v>11</v>
      </c>
      <c r="H6" s="11" t="s">
        <v>7</v>
      </c>
      <c r="I6" s="11" t="s">
        <v>8</v>
      </c>
      <c r="J6" s="8" t="s">
        <v>9</v>
      </c>
      <c r="K6" s="8" t="s">
        <v>10</v>
      </c>
    </row>
    <row r="7" spans="2:15" s="2" customFormat="1" ht="15" x14ac:dyDescent="0.25">
      <c r="B7" s="13" t="s">
        <v>13</v>
      </c>
      <c r="C7" s="13" t="s">
        <v>15</v>
      </c>
      <c r="D7" s="15" t="s">
        <v>17</v>
      </c>
      <c r="E7" s="14" t="s">
        <v>20</v>
      </c>
      <c r="F7" s="15" t="s">
        <v>3</v>
      </c>
      <c r="G7" s="26">
        <v>1200</v>
      </c>
      <c r="H7" s="29"/>
      <c r="I7" s="30"/>
      <c r="J7" s="31">
        <f>H7*(1+I7)</f>
        <v>0</v>
      </c>
      <c r="K7" s="32">
        <f>G7*J7</f>
        <v>0</v>
      </c>
    </row>
    <row r="8" spans="2:15" s="2" customFormat="1" ht="15" x14ac:dyDescent="0.25">
      <c r="B8" s="13" t="s">
        <v>14</v>
      </c>
      <c r="C8" s="13" t="s">
        <v>16</v>
      </c>
      <c r="D8" s="15" t="s">
        <v>17</v>
      </c>
      <c r="E8" s="14" t="s">
        <v>19</v>
      </c>
      <c r="F8" s="15" t="s">
        <v>3</v>
      </c>
      <c r="G8" s="26">
        <v>330</v>
      </c>
      <c r="H8" s="29"/>
      <c r="I8" s="30"/>
      <c r="J8" s="31">
        <f>H8*(1+I8)</f>
        <v>0</v>
      </c>
      <c r="K8" s="32">
        <f>G8*J8</f>
        <v>0</v>
      </c>
    </row>
    <row r="9" spans="2:15" s="2" customFormat="1" ht="15" x14ac:dyDescent="0.25">
      <c r="B9" s="13" t="s">
        <v>24</v>
      </c>
      <c r="C9" s="13" t="s">
        <v>25</v>
      </c>
      <c r="D9" s="15" t="s">
        <v>17</v>
      </c>
      <c r="E9" s="14" t="s">
        <v>26</v>
      </c>
      <c r="F9" s="15" t="s">
        <v>3</v>
      </c>
      <c r="G9" s="26">
        <v>1100</v>
      </c>
      <c r="H9" s="29"/>
      <c r="I9" s="30"/>
      <c r="J9" s="31">
        <f>H9*(1+I9)</f>
        <v>0</v>
      </c>
      <c r="K9" s="32">
        <f>G9*J9</f>
        <v>0</v>
      </c>
    </row>
    <row r="10" spans="2:15" s="2" customFormat="1" ht="15" x14ac:dyDescent="0.25">
      <c r="B10" s="13" t="s">
        <v>24</v>
      </c>
      <c r="C10" s="13" t="s">
        <v>27</v>
      </c>
      <c r="D10" s="15" t="s">
        <v>17</v>
      </c>
      <c r="E10" s="14" t="s">
        <v>28</v>
      </c>
      <c r="F10" s="15" t="s">
        <v>3</v>
      </c>
      <c r="G10" s="26">
        <v>1300</v>
      </c>
      <c r="H10" s="29"/>
      <c r="I10" s="30"/>
      <c r="J10" s="31">
        <f>H10*(1+I10)</f>
        <v>0</v>
      </c>
      <c r="K10" s="32">
        <f>G10*J10</f>
        <v>0</v>
      </c>
    </row>
    <row r="11" spans="2:15" s="2" customFormat="1" ht="15.75" x14ac:dyDescent="0.25">
      <c r="B11" s="13" t="s">
        <v>24</v>
      </c>
      <c r="C11" s="13" t="s">
        <v>29</v>
      </c>
      <c r="D11" s="15" t="s">
        <v>17</v>
      </c>
      <c r="E11" s="14" t="s">
        <v>30</v>
      </c>
      <c r="F11" s="15" t="s">
        <v>3</v>
      </c>
      <c r="G11" s="26">
        <v>110</v>
      </c>
      <c r="H11" s="29"/>
      <c r="I11" s="30"/>
      <c r="J11" s="31">
        <f>H11*(1+I11)</f>
        <v>0</v>
      </c>
      <c r="K11" s="32">
        <f>G11*J11</f>
        <v>0</v>
      </c>
      <c r="M11" s="37" t="s">
        <v>61</v>
      </c>
      <c r="N11" s="37"/>
      <c r="O11" s="37"/>
    </row>
    <row r="12" spans="2:15" s="2" customFormat="1" ht="28.35" customHeight="1" x14ac:dyDescent="0.3">
      <c r="B12" s="42" t="s">
        <v>44</v>
      </c>
      <c r="C12" s="43"/>
      <c r="D12" s="48"/>
      <c r="E12" s="49"/>
      <c r="F12" s="49"/>
      <c r="G12" s="49"/>
      <c r="H12" s="49"/>
      <c r="I12" s="49"/>
      <c r="J12" s="50"/>
      <c r="K12" s="28">
        <f>SUM(K7:K11)</f>
        <v>0</v>
      </c>
      <c r="M12" s="38" t="str">
        <f>IF((K12-'Příloha č. 1 ke KS'!I12)=0,"OK","Chyba")</f>
        <v>OK</v>
      </c>
      <c r="N12" s="37"/>
      <c r="O12" s="37"/>
    </row>
    <row r="13" spans="2:15" s="2" customFormat="1" ht="15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2:15" s="2" customFormat="1" ht="15" x14ac:dyDescent="0.25">
      <c r="B14" s="36" t="s">
        <v>59</v>
      </c>
      <c r="C14" s="7"/>
      <c r="D14" s="7"/>
      <c r="E14" s="17"/>
      <c r="F14" s="7"/>
      <c r="G14" s="7"/>
      <c r="H14" s="7"/>
      <c r="I14" s="7"/>
      <c r="J14" s="7"/>
      <c r="K14" s="7"/>
    </row>
    <row r="15" spans="2:15" s="2" customFormat="1" ht="60" x14ac:dyDescent="0.2">
      <c r="B15" s="8" t="s">
        <v>5</v>
      </c>
      <c r="C15" s="8" t="s">
        <v>0</v>
      </c>
      <c r="D15" s="8" t="s">
        <v>1</v>
      </c>
      <c r="E15" s="9" t="s">
        <v>6</v>
      </c>
      <c r="F15" s="8" t="s">
        <v>2</v>
      </c>
      <c r="G15" s="10" t="s">
        <v>11</v>
      </c>
      <c r="H15" s="11" t="s">
        <v>7</v>
      </c>
      <c r="I15" s="11" t="s">
        <v>8</v>
      </c>
      <c r="J15" s="8" t="s">
        <v>9</v>
      </c>
      <c r="K15" s="8" t="s">
        <v>10</v>
      </c>
    </row>
    <row r="16" spans="2:15" s="2" customFormat="1" ht="15" x14ac:dyDescent="0.25">
      <c r="B16" s="13" t="s">
        <v>31</v>
      </c>
      <c r="C16" s="13" t="s">
        <v>32</v>
      </c>
      <c r="D16" s="15" t="s">
        <v>17</v>
      </c>
      <c r="E16" s="14" t="s">
        <v>33</v>
      </c>
      <c r="F16" s="15" t="s">
        <v>3</v>
      </c>
      <c r="G16" s="26">
        <v>910</v>
      </c>
      <c r="H16" s="29"/>
      <c r="I16" s="30"/>
      <c r="J16" s="31">
        <f>H16*(1+I16)</f>
        <v>0</v>
      </c>
      <c r="K16" s="32">
        <f>G16*J16</f>
        <v>0</v>
      </c>
    </row>
    <row r="17" spans="2:13" s="2" customFormat="1" ht="15" x14ac:dyDescent="0.25">
      <c r="B17" s="13" t="s">
        <v>31</v>
      </c>
      <c r="C17" s="18" t="s">
        <v>34</v>
      </c>
      <c r="D17" s="15" t="s">
        <v>17</v>
      </c>
      <c r="E17" s="14" t="s">
        <v>35</v>
      </c>
      <c r="F17" s="15" t="s">
        <v>3</v>
      </c>
      <c r="G17" s="26">
        <v>190</v>
      </c>
      <c r="H17" s="29"/>
      <c r="I17" s="30"/>
      <c r="J17" s="31">
        <f>H17*(1+I17)</f>
        <v>0</v>
      </c>
      <c r="K17" s="32">
        <f>G17*J17</f>
        <v>0</v>
      </c>
    </row>
    <row r="18" spans="2:13" s="2" customFormat="1" ht="15" x14ac:dyDescent="0.25">
      <c r="B18" s="13" t="s">
        <v>31</v>
      </c>
      <c r="C18" s="18" t="s">
        <v>36</v>
      </c>
      <c r="D18" s="15" t="s">
        <v>17</v>
      </c>
      <c r="E18" s="14" t="s">
        <v>37</v>
      </c>
      <c r="F18" s="15" t="s">
        <v>3</v>
      </c>
      <c r="G18" s="26">
        <v>660</v>
      </c>
      <c r="H18" s="29"/>
      <c r="I18" s="30"/>
      <c r="J18" s="31">
        <f>H18*(1+I18)</f>
        <v>0</v>
      </c>
      <c r="K18" s="32">
        <f>G18*J18</f>
        <v>0</v>
      </c>
    </row>
    <row r="19" spans="2:13" s="2" customFormat="1" ht="15" x14ac:dyDescent="0.25">
      <c r="B19" s="13" t="s">
        <v>31</v>
      </c>
      <c r="C19" s="13" t="s">
        <v>38</v>
      </c>
      <c r="D19" s="15" t="s">
        <v>17</v>
      </c>
      <c r="E19" s="14" t="s">
        <v>39</v>
      </c>
      <c r="F19" s="15" t="s">
        <v>3</v>
      </c>
      <c r="G19" s="26">
        <v>1630</v>
      </c>
      <c r="H19" s="29"/>
      <c r="I19" s="30"/>
      <c r="J19" s="31">
        <f>H19*(1+I19)</f>
        <v>0</v>
      </c>
      <c r="K19" s="32">
        <f>G19*J19</f>
        <v>0</v>
      </c>
    </row>
    <row r="20" spans="2:13" s="2" customFormat="1" ht="15.75" x14ac:dyDescent="0.25">
      <c r="B20" s="13" t="s">
        <v>21</v>
      </c>
      <c r="C20" s="13" t="s">
        <v>22</v>
      </c>
      <c r="D20" s="15" t="s">
        <v>17</v>
      </c>
      <c r="E20" s="14" t="s">
        <v>23</v>
      </c>
      <c r="F20" s="15" t="s">
        <v>3</v>
      </c>
      <c r="G20" s="26">
        <v>560</v>
      </c>
      <c r="H20" s="29"/>
      <c r="I20" s="30"/>
      <c r="J20" s="31">
        <f>H20*(1+I20)</f>
        <v>0</v>
      </c>
      <c r="K20" s="32">
        <f>G20*J20</f>
        <v>0</v>
      </c>
      <c r="M20" s="37" t="s">
        <v>61</v>
      </c>
    </row>
    <row r="21" spans="2:13" s="2" customFormat="1" ht="28.35" customHeight="1" x14ac:dyDescent="0.3">
      <c r="B21" s="42" t="s">
        <v>45</v>
      </c>
      <c r="C21" s="43"/>
      <c r="D21" s="48"/>
      <c r="E21" s="49"/>
      <c r="F21" s="49"/>
      <c r="G21" s="49"/>
      <c r="H21" s="49"/>
      <c r="I21" s="49"/>
      <c r="J21" s="50"/>
      <c r="K21" s="28">
        <f>SUM(K16:K20)</f>
        <v>0</v>
      </c>
      <c r="M21" s="38" t="str">
        <f>IF((K21-'Příloha č. 1 ke KS'!I21)=0,"OK","Chyba")</f>
        <v>OK</v>
      </c>
    </row>
    <row r="22" spans="2:13" s="2" customFormat="1" ht="15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2:13" s="2" customFormat="1" ht="15" x14ac:dyDescent="0.25">
      <c r="B23" s="36" t="s">
        <v>60</v>
      </c>
      <c r="C23" s="7"/>
      <c r="D23" s="7"/>
      <c r="E23" s="17"/>
      <c r="F23" s="7"/>
      <c r="G23" s="7"/>
      <c r="H23" s="7"/>
      <c r="I23" s="7"/>
      <c r="J23" s="7"/>
      <c r="K23" s="7"/>
    </row>
    <row r="24" spans="2:13" s="2" customFormat="1" ht="60" x14ac:dyDescent="0.2">
      <c r="B24" s="8" t="s">
        <v>5</v>
      </c>
      <c r="C24" s="8" t="s">
        <v>0</v>
      </c>
      <c r="D24" s="8" t="s">
        <v>1</v>
      </c>
      <c r="E24" s="9" t="s">
        <v>6</v>
      </c>
      <c r="F24" s="8" t="s">
        <v>2</v>
      </c>
      <c r="G24" s="10" t="s">
        <v>11</v>
      </c>
      <c r="H24" s="11" t="s">
        <v>7</v>
      </c>
      <c r="I24" s="11" t="s">
        <v>8</v>
      </c>
      <c r="J24" s="8" t="s">
        <v>9</v>
      </c>
      <c r="K24" s="20" t="s">
        <v>10</v>
      </c>
    </row>
    <row r="25" spans="2:13" s="2" customFormat="1" ht="15" x14ac:dyDescent="0.25">
      <c r="B25" s="13" t="s">
        <v>40</v>
      </c>
      <c r="C25" s="13" t="s">
        <v>43</v>
      </c>
      <c r="D25" s="15" t="s">
        <v>17</v>
      </c>
      <c r="E25" s="14" t="s">
        <v>42</v>
      </c>
      <c r="F25" s="15" t="s">
        <v>3</v>
      </c>
      <c r="G25" s="26">
        <v>190</v>
      </c>
      <c r="H25" s="29"/>
      <c r="I25" s="30"/>
      <c r="J25" s="31">
        <f>H25*(1+I25)</f>
        <v>0</v>
      </c>
      <c r="K25" s="32">
        <f>G25*J25</f>
        <v>0</v>
      </c>
    </row>
    <row r="26" spans="2:13" s="2" customFormat="1" ht="15" x14ac:dyDescent="0.25">
      <c r="B26" s="13" t="s">
        <v>40</v>
      </c>
      <c r="C26" s="13" t="s">
        <v>48</v>
      </c>
      <c r="D26" s="15" t="s">
        <v>17</v>
      </c>
      <c r="E26" s="14" t="s">
        <v>47</v>
      </c>
      <c r="F26" s="15" t="s">
        <v>3</v>
      </c>
      <c r="G26" s="26">
        <v>450</v>
      </c>
      <c r="H26" s="29"/>
      <c r="I26" s="30"/>
      <c r="J26" s="31">
        <f>H26*(1+I26)</f>
        <v>0</v>
      </c>
      <c r="K26" s="32">
        <f>G26*J26</f>
        <v>0</v>
      </c>
    </row>
    <row r="27" spans="2:13" s="2" customFormat="1" ht="15" x14ac:dyDescent="0.25">
      <c r="B27" s="13" t="s">
        <v>49</v>
      </c>
      <c r="C27" s="13" t="s">
        <v>43</v>
      </c>
      <c r="D27" s="15" t="s">
        <v>17</v>
      </c>
      <c r="E27" s="14" t="s">
        <v>50</v>
      </c>
      <c r="F27" s="15" t="s">
        <v>3</v>
      </c>
      <c r="G27" s="26">
        <v>190</v>
      </c>
      <c r="H27" s="29"/>
      <c r="I27" s="30"/>
      <c r="J27" s="31">
        <f>H27*(1+I27)</f>
        <v>0</v>
      </c>
      <c r="K27" s="32">
        <f>G27*J27</f>
        <v>0</v>
      </c>
    </row>
    <row r="28" spans="2:13" s="2" customFormat="1" ht="15" x14ac:dyDescent="0.25">
      <c r="B28" s="13" t="s">
        <v>49</v>
      </c>
      <c r="C28" s="13" t="s">
        <v>48</v>
      </c>
      <c r="D28" s="15" t="s">
        <v>17</v>
      </c>
      <c r="E28" s="14" t="s">
        <v>51</v>
      </c>
      <c r="F28" s="15" t="s">
        <v>3</v>
      </c>
      <c r="G28" s="26">
        <v>750</v>
      </c>
      <c r="H28" s="29"/>
      <c r="I28" s="30"/>
      <c r="J28" s="31">
        <f>H28*(1+I28)</f>
        <v>0</v>
      </c>
      <c r="K28" s="32">
        <f>G28*J28</f>
        <v>0</v>
      </c>
    </row>
    <row r="29" spans="2:13" s="2" customFormat="1" ht="15.75" x14ac:dyDescent="0.25">
      <c r="B29" s="13" t="s">
        <v>41</v>
      </c>
      <c r="C29" s="13" t="s">
        <v>48</v>
      </c>
      <c r="D29" s="15" t="s">
        <v>17</v>
      </c>
      <c r="E29" s="14" t="s">
        <v>52</v>
      </c>
      <c r="F29" s="15" t="s">
        <v>3</v>
      </c>
      <c r="G29" s="26">
        <v>300</v>
      </c>
      <c r="H29" s="29"/>
      <c r="I29" s="30"/>
      <c r="J29" s="31">
        <f>H29*(1+I29)</f>
        <v>0</v>
      </c>
      <c r="K29" s="32">
        <f>G29*J29</f>
        <v>0</v>
      </c>
      <c r="M29" s="37" t="s">
        <v>61</v>
      </c>
    </row>
    <row r="30" spans="2:13" s="2" customFormat="1" ht="28.35" customHeight="1" x14ac:dyDescent="0.3">
      <c r="B30" s="42" t="s">
        <v>46</v>
      </c>
      <c r="C30" s="43"/>
      <c r="D30" s="48"/>
      <c r="E30" s="49"/>
      <c r="F30" s="49"/>
      <c r="G30" s="49"/>
      <c r="H30" s="49"/>
      <c r="I30" s="49"/>
      <c r="J30" s="50"/>
      <c r="K30" s="28">
        <f>SUM(K25:K29)</f>
        <v>0</v>
      </c>
      <c r="M30" s="38" t="str">
        <f>IF((K30-'Příloha č. 1 ke KS'!I30)=0,"OK","Chyba")</f>
        <v>OK</v>
      </c>
    </row>
    <row r="31" spans="2:13" s="2" customFormat="1" ht="15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2:13" s="2" customFormat="1" ht="15" x14ac:dyDescent="0.25">
      <c r="B32" s="7"/>
      <c r="C32" s="7"/>
      <c r="D32" s="7"/>
      <c r="E32" s="7"/>
      <c r="F32" s="7"/>
      <c r="G32" s="7"/>
      <c r="H32" s="7"/>
      <c r="I32" s="27"/>
      <c r="J32" s="4"/>
      <c r="K32" s="5"/>
    </row>
    <row r="33" spans="2:11" ht="15" x14ac:dyDescent="0.25">
      <c r="B33" s="44" t="s">
        <v>4</v>
      </c>
      <c r="C33" s="44"/>
      <c r="D33" s="44"/>
      <c r="E33" s="44"/>
      <c r="F33" s="44"/>
      <c r="G33" s="7"/>
      <c r="H33" s="7"/>
      <c r="I33" s="27"/>
      <c r="J33" s="4"/>
      <c r="K33" s="5"/>
    </row>
    <row r="34" spans="2:11" ht="15" x14ac:dyDescent="0.25">
      <c r="B34" s="21" t="s">
        <v>57</v>
      </c>
      <c r="C34" s="21"/>
      <c r="D34" s="21"/>
      <c r="E34" s="21"/>
      <c r="F34" s="21"/>
      <c r="G34" s="22"/>
      <c r="H34" s="7"/>
      <c r="I34" s="7"/>
      <c r="J34" s="23"/>
      <c r="K34" s="24"/>
    </row>
    <row r="35" spans="2:11" s="2" customFormat="1" ht="60" x14ac:dyDescent="0.25">
      <c r="B35" s="3"/>
      <c r="C35" s="25" t="s">
        <v>12</v>
      </c>
      <c r="D35" s="21"/>
      <c r="E35" s="21"/>
      <c r="F35" s="21"/>
      <c r="G35" s="22"/>
      <c r="H35" s="7"/>
      <c r="I35" s="7"/>
      <c r="J35" s="23"/>
      <c r="K35" s="24"/>
    </row>
    <row r="36" spans="2:11" ht="15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</row>
  </sheetData>
  <mergeCells count="10">
    <mergeCell ref="C1:J1"/>
    <mergeCell ref="B21:C21"/>
    <mergeCell ref="B30:C30"/>
    <mergeCell ref="B33:F33"/>
    <mergeCell ref="B2:K2"/>
    <mergeCell ref="B3:K3"/>
    <mergeCell ref="B12:C12"/>
    <mergeCell ref="D30:J30"/>
    <mergeCell ref="D21:J21"/>
    <mergeCell ref="D12:J12"/>
  </mergeCells>
  <pageMargins left="0.59055118110236227" right="0.55118110236220474" top="0.78740157480314965" bottom="0.78740157480314965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6"/>
  <sheetViews>
    <sheetView showGridLines="0" zoomScaleNormal="100" workbookViewId="0">
      <selection activeCell="P24" sqref="P24"/>
    </sheetView>
  </sheetViews>
  <sheetFormatPr defaultColWidth="8.85546875" defaultRowHeight="12" x14ac:dyDescent="0.2"/>
  <cols>
    <col min="1" max="1" width="14.42578125" style="2" customWidth="1"/>
    <col min="2" max="2" width="33.140625" style="2" customWidth="1"/>
    <col min="3" max="3" width="26.85546875" style="2" customWidth="1"/>
    <col min="4" max="4" width="10" style="2" customWidth="1"/>
    <col min="5" max="5" width="11.5703125" style="2" customWidth="1"/>
    <col min="6" max="6" width="10.5703125" style="2" customWidth="1"/>
    <col min="7" max="7" width="17.42578125" style="2" customWidth="1"/>
    <col min="8" max="8" width="14.7109375" style="2" customWidth="1"/>
    <col min="9" max="9" width="19.7109375" style="2" customWidth="1"/>
    <col min="10" max="10" width="15.5703125" style="2" customWidth="1"/>
    <col min="11" max="16384" width="8.85546875" style="2"/>
  </cols>
  <sheetData>
    <row r="1" spans="2:11" ht="12" customHeight="1" x14ac:dyDescent="0.25">
      <c r="B1" s="6"/>
      <c r="C1" s="39" t="s">
        <v>53</v>
      </c>
      <c r="D1" s="40"/>
      <c r="E1" s="40"/>
      <c r="F1" s="40"/>
      <c r="G1" s="40"/>
      <c r="H1" s="40"/>
      <c r="I1" s="41"/>
      <c r="J1" s="6" t="s">
        <v>56</v>
      </c>
    </row>
    <row r="2" spans="2:11" ht="15" x14ac:dyDescent="0.25">
      <c r="B2" s="45" t="s">
        <v>18</v>
      </c>
      <c r="C2" s="46"/>
      <c r="D2" s="46"/>
      <c r="E2" s="46"/>
      <c r="F2" s="46"/>
      <c r="G2" s="46"/>
      <c r="H2" s="46"/>
      <c r="I2" s="46"/>
      <c r="J2" s="47"/>
    </row>
    <row r="3" spans="2:11" ht="15" x14ac:dyDescent="0.25">
      <c r="B3" s="45" t="s">
        <v>55</v>
      </c>
      <c r="C3" s="46"/>
      <c r="D3" s="46"/>
      <c r="E3" s="46"/>
      <c r="F3" s="46"/>
      <c r="G3" s="46"/>
      <c r="H3" s="46"/>
      <c r="I3" s="46"/>
      <c r="J3" s="47"/>
    </row>
    <row r="4" spans="2:11" ht="15" x14ac:dyDescent="0.25">
      <c r="B4" s="7"/>
      <c r="C4" s="7"/>
      <c r="D4" s="7"/>
      <c r="E4" s="7"/>
      <c r="F4" s="7"/>
      <c r="G4" s="7"/>
      <c r="H4" s="7"/>
      <c r="I4" s="7"/>
      <c r="J4" s="7"/>
    </row>
    <row r="5" spans="2:11" ht="15" x14ac:dyDescent="0.25">
      <c r="B5" s="35" t="s">
        <v>58</v>
      </c>
      <c r="C5" s="7"/>
      <c r="D5" s="7"/>
      <c r="E5" s="7"/>
      <c r="F5" s="7"/>
      <c r="G5" s="7"/>
      <c r="H5" s="7"/>
      <c r="I5" s="7"/>
      <c r="J5" s="7"/>
    </row>
    <row r="6" spans="2:11" ht="60" x14ac:dyDescent="0.2">
      <c r="B6" s="8" t="s">
        <v>5</v>
      </c>
      <c r="C6" s="8" t="s">
        <v>0</v>
      </c>
      <c r="D6" s="8" t="s">
        <v>1</v>
      </c>
      <c r="E6" s="9" t="s">
        <v>6</v>
      </c>
      <c r="F6" s="8" t="s">
        <v>2</v>
      </c>
      <c r="G6" s="10" t="s">
        <v>11</v>
      </c>
      <c r="H6" s="8" t="s">
        <v>9</v>
      </c>
      <c r="I6" s="8" t="s">
        <v>10</v>
      </c>
      <c r="J6" s="12"/>
    </row>
    <row r="7" spans="2:11" ht="15" x14ac:dyDescent="0.25">
      <c r="B7" s="13" t="s">
        <v>13</v>
      </c>
      <c r="C7" s="13" t="s">
        <v>15</v>
      </c>
      <c r="D7" s="15" t="s">
        <v>17</v>
      </c>
      <c r="E7" s="14" t="s">
        <v>20</v>
      </c>
      <c r="F7" s="15" t="s">
        <v>3</v>
      </c>
      <c r="G7" s="26">
        <v>1200</v>
      </c>
      <c r="H7" s="31">
        <v>0</v>
      </c>
      <c r="I7" s="32">
        <f>G7*H7</f>
        <v>0</v>
      </c>
      <c r="J7" s="16"/>
    </row>
    <row r="8" spans="2:11" ht="15" x14ac:dyDescent="0.25">
      <c r="B8" s="13" t="s">
        <v>14</v>
      </c>
      <c r="C8" s="13" t="s">
        <v>16</v>
      </c>
      <c r="D8" s="15" t="s">
        <v>17</v>
      </c>
      <c r="E8" s="14" t="s">
        <v>19</v>
      </c>
      <c r="F8" s="15" t="s">
        <v>3</v>
      </c>
      <c r="G8" s="26">
        <v>330</v>
      </c>
      <c r="H8" s="31">
        <v>0</v>
      </c>
      <c r="I8" s="32">
        <f>G8*H8</f>
        <v>0</v>
      </c>
      <c r="J8" s="16"/>
    </row>
    <row r="9" spans="2:11" ht="15" x14ac:dyDescent="0.25">
      <c r="B9" s="13" t="s">
        <v>24</v>
      </c>
      <c r="C9" s="13" t="s">
        <v>25</v>
      </c>
      <c r="D9" s="15" t="s">
        <v>17</v>
      </c>
      <c r="E9" s="14" t="s">
        <v>26</v>
      </c>
      <c r="F9" s="15" t="s">
        <v>3</v>
      </c>
      <c r="G9" s="26">
        <v>1100</v>
      </c>
      <c r="H9" s="31">
        <v>0</v>
      </c>
      <c r="I9" s="32">
        <f>G9*H9</f>
        <v>0</v>
      </c>
      <c r="J9" s="16"/>
    </row>
    <row r="10" spans="2:11" ht="15" x14ac:dyDescent="0.25">
      <c r="B10" s="13" t="s">
        <v>24</v>
      </c>
      <c r="C10" s="13" t="s">
        <v>27</v>
      </c>
      <c r="D10" s="15" t="s">
        <v>17</v>
      </c>
      <c r="E10" s="14" t="s">
        <v>28</v>
      </c>
      <c r="F10" s="15" t="s">
        <v>3</v>
      </c>
      <c r="G10" s="26">
        <v>1300</v>
      </c>
      <c r="H10" s="31">
        <v>0</v>
      </c>
      <c r="I10" s="32">
        <f>G10*H10</f>
        <v>0</v>
      </c>
      <c r="J10" s="16"/>
    </row>
    <row r="11" spans="2:11" ht="15.75" x14ac:dyDescent="0.25">
      <c r="B11" s="13" t="s">
        <v>24</v>
      </c>
      <c r="C11" s="13" t="s">
        <v>29</v>
      </c>
      <c r="D11" s="15" t="s">
        <v>17</v>
      </c>
      <c r="E11" s="14" t="s">
        <v>30</v>
      </c>
      <c r="F11" s="15" t="s">
        <v>3</v>
      </c>
      <c r="G11" s="26">
        <v>110</v>
      </c>
      <c r="H11" s="31">
        <v>0</v>
      </c>
      <c r="I11" s="32">
        <f>G11*H11</f>
        <v>0</v>
      </c>
      <c r="J11" s="16"/>
      <c r="K11" s="37" t="s">
        <v>62</v>
      </c>
    </row>
    <row r="12" spans="2:11" ht="28.35" customHeight="1" x14ac:dyDescent="0.3">
      <c r="B12" s="42" t="s">
        <v>44</v>
      </c>
      <c r="C12" s="43"/>
      <c r="D12" s="48"/>
      <c r="E12" s="49"/>
      <c r="F12" s="49"/>
      <c r="G12" s="49"/>
      <c r="H12" s="50"/>
      <c r="I12" s="28">
        <f>SUM(I7:I11)</f>
        <v>0</v>
      </c>
      <c r="J12" s="16"/>
      <c r="K12" s="38" t="str">
        <f>IF((I12-'Příloha č. 4 k ZP'!K12)=0,"OK","Chyba")</f>
        <v>OK</v>
      </c>
    </row>
    <row r="13" spans="2:11" ht="15" x14ac:dyDescent="0.25">
      <c r="B13" s="7"/>
      <c r="C13" s="7"/>
      <c r="D13" s="7"/>
      <c r="E13" s="7"/>
      <c r="F13" s="7"/>
      <c r="G13" s="7"/>
      <c r="H13" s="7"/>
      <c r="I13" s="7"/>
      <c r="J13" s="7"/>
    </row>
    <row r="14" spans="2:11" ht="15" x14ac:dyDescent="0.25">
      <c r="B14" s="36" t="s">
        <v>59</v>
      </c>
      <c r="C14" s="7"/>
      <c r="D14" s="7"/>
      <c r="E14" s="17"/>
      <c r="F14" s="7"/>
      <c r="G14" s="7"/>
      <c r="H14" s="7"/>
      <c r="I14" s="7"/>
      <c r="J14" s="7"/>
    </row>
    <row r="15" spans="2:11" ht="60" x14ac:dyDescent="0.2">
      <c r="B15" s="8" t="s">
        <v>5</v>
      </c>
      <c r="C15" s="8" t="s">
        <v>0</v>
      </c>
      <c r="D15" s="8" t="s">
        <v>1</v>
      </c>
      <c r="E15" s="9" t="s">
        <v>6</v>
      </c>
      <c r="F15" s="8" t="s">
        <v>2</v>
      </c>
      <c r="G15" s="10" t="s">
        <v>11</v>
      </c>
      <c r="H15" s="8" t="s">
        <v>9</v>
      </c>
      <c r="I15" s="8" t="s">
        <v>10</v>
      </c>
      <c r="J15" s="12"/>
    </row>
    <row r="16" spans="2:11" ht="15" x14ac:dyDescent="0.25">
      <c r="B16" s="13" t="s">
        <v>31</v>
      </c>
      <c r="C16" s="13" t="s">
        <v>32</v>
      </c>
      <c r="D16" s="15" t="s">
        <v>17</v>
      </c>
      <c r="E16" s="14" t="s">
        <v>33</v>
      </c>
      <c r="F16" s="15" t="s">
        <v>3</v>
      </c>
      <c r="G16" s="26">
        <v>910</v>
      </c>
      <c r="H16" s="31">
        <v>0</v>
      </c>
      <c r="I16" s="32">
        <f>G16*H16</f>
        <v>0</v>
      </c>
      <c r="J16" s="16"/>
    </row>
    <row r="17" spans="2:11" ht="15" x14ac:dyDescent="0.25">
      <c r="B17" s="13" t="s">
        <v>31</v>
      </c>
      <c r="C17" s="18" t="s">
        <v>34</v>
      </c>
      <c r="D17" s="15" t="s">
        <v>17</v>
      </c>
      <c r="E17" s="14" t="s">
        <v>35</v>
      </c>
      <c r="F17" s="15" t="s">
        <v>3</v>
      </c>
      <c r="G17" s="26">
        <v>190</v>
      </c>
      <c r="H17" s="31">
        <v>0</v>
      </c>
      <c r="I17" s="32">
        <f>G17*H17</f>
        <v>0</v>
      </c>
      <c r="J17" s="16"/>
    </row>
    <row r="18" spans="2:11" ht="15" x14ac:dyDescent="0.25">
      <c r="B18" s="13" t="s">
        <v>31</v>
      </c>
      <c r="C18" s="18" t="s">
        <v>36</v>
      </c>
      <c r="D18" s="15" t="s">
        <v>17</v>
      </c>
      <c r="E18" s="14" t="s">
        <v>37</v>
      </c>
      <c r="F18" s="15" t="s">
        <v>3</v>
      </c>
      <c r="G18" s="26">
        <v>660</v>
      </c>
      <c r="H18" s="31">
        <v>0</v>
      </c>
      <c r="I18" s="32">
        <f>G18*H18</f>
        <v>0</v>
      </c>
      <c r="J18" s="16"/>
    </row>
    <row r="19" spans="2:11" ht="15" x14ac:dyDescent="0.25">
      <c r="B19" s="13" t="s">
        <v>31</v>
      </c>
      <c r="C19" s="13" t="s">
        <v>38</v>
      </c>
      <c r="D19" s="15" t="s">
        <v>17</v>
      </c>
      <c r="E19" s="14" t="s">
        <v>39</v>
      </c>
      <c r="F19" s="15" t="s">
        <v>3</v>
      </c>
      <c r="G19" s="26">
        <v>1630</v>
      </c>
      <c r="H19" s="31">
        <v>0</v>
      </c>
      <c r="I19" s="32">
        <f>G19*H19</f>
        <v>0</v>
      </c>
      <c r="J19" s="16"/>
    </row>
    <row r="20" spans="2:11" ht="15.75" x14ac:dyDescent="0.25">
      <c r="B20" s="13" t="s">
        <v>21</v>
      </c>
      <c r="C20" s="13" t="s">
        <v>22</v>
      </c>
      <c r="D20" s="15" t="s">
        <v>17</v>
      </c>
      <c r="E20" s="14" t="s">
        <v>23</v>
      </c>
      <c r="F20" s="15" t="s">
        <v>3</v>
      </c>
      <c r="G20" s="26">
        <v>560</v>
      </c>
      <c r="H20" s="31">
        <v>0</v>
      </c>
      <c r="I20" s="32">
        <f>G20*H20</f>
        <v>0</v>
      </c>
      <c r="J20" s="16"/>
      <c r="K20" s="37" t="s">
        <v>62</v>
      </c>
    </row>
    <row r="21" spans="2:11" ht="28.35" customHeight="1" x14ac:dyDescent="0.3">
      <c r="B21" s="42" t="s">
        <v>45</v>
      </c>
      <c r="C21" s="43"/>
      <c r="D21" s="48"/>
      <c r="E21" s="49"/>
      <c r="F21" s="49"/>
      <c r="G21" s="49"/>
      <c r="H21" s="50"/>
      <c r="I21" s="28">
        <f>SUM(I16:I20)</f>
        <v>0</v>
      </c>
      <c r="J21" s="16"/>
      <c r="K21" s="38" t="str">
        <f>IF((I21-'Příloha č. 4 k ZP'!K21)=0,"OK","Chyba")</f>
        <v>OK</v>
      </c>
    </row>
    <row r="22" spans="2:11" ht="15" x14ac:dyDescent="0.25">
      <c r="B22" s="7"/>
      <c r="C22" s="7"/>
      <c r="D22" s="7"/>
      <c r="E22" s="7"/>
      <c r="F22" s="7"/>
      <c r="G22" s="7"/>
      <c r="H22" s="7"/>
      <c r="I22" s="7"/>
      <c r="J22" s="19"/>
    </row>
    <row r="23" spans="2:11" ht="15" x14ac:dyDescent="0.25">
      <c r="B23" s="36" t="s">
        <v>60</v>
      </c>
      <c r="C23" s="7"/>
      <c r="D23" s="7"/>
      <c r="E23" s="17"/>
      <c r="F23" s="7"/>
      <c r="G23" s="7"/>
      <c r="H23" s="7"/>
      <c r="I23" s="7"/>
      <c r="J23" s="19"/>
    </row>
    <row r="24" spans="2:11" ht="60" x14ac:dyDescent="0.2">
      <c r="B24" s="8" t="s">
        <v>5</v>
      </c>
      <c r="C24" s="8" t="s">
        <v>0</v>
      </c>
      <c r="D24" s="8" t="s">
        <v>1</v>
      </c>
      <c r="E24" s="9" t="s">
        <v>6</v>
      </c>
      <c r="F24" s="8" t="s">
        <v>2</v>
      </c>
      <c r="G24" s="10" t="s">
        <v>11</v>
      </c>
      <c r="H24" s="8" t="s">
        <v>9</v>
      </c>
      <c r="I24" s="20" t="s">
        <v>10</v>
      </c>
      <c r="J24" s="12"/>
    </row>
    <row r="25" spans="2:11" ht="15" x14ac:dyDescent="0.25">
      <c r="B25" s="13" t="s">
        <v>40</v>
      </c>
      <c r="C25" s="13" t="s">
        <v>43</v>
      </c>
      <c r="D25" s="15" t="s">
        <v>17</v>
      </c>
      <c r="E25" s="14" t="s">
        <v>42</v>
      </c>
      <c r="F25" s="15" t="s">
        <v>3</v>
      </c>
      <c r="G25" s="26">
        <v>190</v>
      </c>
      <c r="H25" s="31">
        <v>0</v>
      </c>
      <c r="I25" s="32">
        <f>G25*H25</f>
        <v>0</v>
      </c>
      <c r="J25" s="16"/>
    </row>
    <row r="26" spans="2:11" ht="15" x14ac:dyDescent="0.25">
      <c r="B26" s="13" t="s">
        <v>40</v>
      </c>
      <c r="C26" s="13" t="s">
        <v>48</v>
      </c>
      <c r="D26" s="15" t="s">
        <v>17</v>
      </c>
      <c r="E26" s="14" t="s">
        <v>47</v>
      </c>
      <c r="F26" s="15" t="s">
        <v>3</v>
      </c>
      <c r="G26" s="26">
        <v>450</v>
      </c>
      <c r="H26" s="31">
        <v>0</v>
      </c>
      <c r="I26" s="32">
        <f>G26*H26</f>
        <v>0</v>
      </c>
      <c r="J26" s="16"/>
    </row>
    <row r="27" spans="2:11" ht="15" x14ac:dyDescent="0.25">
      <c r="B27" s="13" t="s">
        <v>49</v>
      </c>
      <c r="C27" s="13" t="s">
        <v>43</v>
      </c>
      <c r="D27" s="15" t="s">
        <v>17</v>
      </c>
      <c r="E27" s="14" t="s">
        <v>50</v>
      </c>
      <c r="F27" s="15" t="s">
        <v>3</v>
      </c>
      <c r="G27" s="26">
        <v>190</v>
      </c>
      <c r="H27" s="31">
        <v>0</v>
      </c>
      <c r="I27" s="32">
        <f>G27*H27</f>
        <v>0</v>
      </c>
      <c r="J27" s="16"/>
    </row>
    <row r="28" spans="2:11" ht="15" x14ac:dyDescent="0.25">
      <c r="B28" s="13" t="s">
        <v>49</v>
      </c>
      <c r="C28" s="13" t="s">
        <v>48</v>
      </c>
      <c r="D28" s="15" t="s">
        <v>17</v>
      </c>
      <c r="E28" s="14" t="s">
        <v>51</v>
      </c>
      <c r="F28" s="15" t="s">
        <v>3</v>
      </c>
      <c r="G28" s="26">
        <v>750</v>
      </c>
      <c r="H28" s="31">
        <v>0</v>
      </c>
      <c r="I28" s="32">
        <f>G28*H28</f>
        <v>0</v>
      </c>
      <c r="J28" s="16"/>
    </row>
    <row r="29" spans="2:11" ht="15.75" x14ac:dyDescent="0.25">
      <c r="B29" s="13" t="s">
        <v>41</v>
      </c>
      <c r="C29" s="13" t="s">
        <v>48</v>
      </c>
      <c r="D29" s="15" t="s">
        <v>17</v>
      </c>
      <c r="E29" s="14" t="s">
        <v>52</v>
      </c>
      <c r="F29" s="15" t="s">
        <v>3</v>
      </c>
      <c r="G29" s="26">
        <v>300</v>
      </c>
      <c r="H29" s="31">
        <v>0</v>
      </c>
      <c r="I29" s="32">
        <f>G29*H29</f>
        <v>0</v>
      </c>
      <c r="J29" s="16"/>
      <c r="K29" s="37" t="s">
        <v>62</v>
      </c>
    </row>
    <row r="30" spans="2:11" ht="28.35" customHeight="1" x14ac:dyDescent="0.3">
      <c r="B30" s="42" t="s">
        <v>46</v>
      </c>
      <c r="C30" s="43"/>
      <c r="D30" s="48"/>
      <c r="E30" s="49"/>
      <c r="F30" s="49"/>
      <c r="G30" s="49"/>
      <c r="H30" s="50"/>
      <c r="I30" s="28">
        <f>SUM(I25:I29)</f>
        <v>0</v>
      </c>
      <c r="J30" s="16"/>
      <c r="K30" s="38" t="str">
        <f>IF((I30-'Příloha č. 4 k ZP'!K30)=0,"OK","Chyba")</f>
        <v>OK</v>
      </c>
    </row>
    <row r="31" spans="2:11" ht="15" x14ac:dyDescent="0.25">
      <c r="B31" s="7"/>
      <c r="C31" s="7"/>
      <c r="D31" s="7"/>
      <c r="E31" s="7"/>
      <c r="F31" s="7"/>
      <c r="G31" s="7"/>
      <c r="H31" s="7"/>
      <c r="I31" s="7"/>
      <c r="J31" s="7"/>
    </row>
    <row r="32" spans="2:11" ht="15" x14ac:dyDescent="0.25">
      <c r="B32" s="7"/>
      <c r="C32" s="7"/>
      <c r="D32" s="7"/>
      <c r="E32" s="7"/>
      <c r="F32" s="7"/>
      <c r="G32" s="7"/>
      <c r="H32" s="4"/>
      <c r="I32" s="5"/>
      <c r="J32" s="7"/>
    </row>
    <row r="33" spans="2:10" ht="15" x14ac:dyDescent="0.25">
      <c r="B33" s="44" t="s">
        <v>4</v>
      </c>
      <c r="C33" s="44"/>
      <c r="D33" s="44"/>
      <c r="E33" s="44"/>
      <c r="F33" s="44"/>
      <c r="G33" s="7"/>
      <c r="H33" s="4"/>
      <c r="I33" s="5"/>
      <c r="J33" s="7"/>
    </row>
    <row r="34" spans="2:10" ht="15" x14ac:dyDescent="0.25">
      <c r="B34" s="21" t="s">
        <v>57</v>
      </c>
      <c r="C34" s="21"/>
      <c r="D34" s="21"/>
      <c r="E34" s="21"/>
      <c r="F34" s="21"/>
      <c r="G34" s="22"/>
      <c r="H34" s="23"/>
      <c r="I34" s="24"/>
      <c r="J34" s="7"/>
    </row>
    <row r="35" spans="2:10" ht="60" x14ac:dyDescent="0.25">
      <c r="B35" s="3"/>
      <c r="C35" s="25" t="s">
        <v>12</v>
      </c>
      <c r="D35" s="21"/>
      <c r="E35" s="21"/>
      <c r="F35" s="21"/>
      <c r="G35" s="22"/>
      <c r="H35" s="23"/>
      <c r="I35" s="24"/>
      <c r="J35" s="7"/>
    </row>
    <row r="36" spans="2:10" ht="15" x14ac:dyDescent="0.25">
      <c r="B36" s="7"/>
      <c r="C36" s="7"/>
      <c r="D36" s="7"/>
      <c r="E36" s="7"/>
      <c r="F36" s="7"/>
      <c r="G36" s="7"/>
      <c r="H36" s="7"/>
      <c r="I36" s="7"/>
      <c r="J36" s="7"/>
    </row>
  </sheetData>
  <mergeCells count="10">
    <mergeCell ref="B30:C30"/>
    <mergeCell ref="D30:H30"/>
    <mergeCell ref="B33:F33"/>
    <mergeCell ref="C1:I1"/>
    <mergeCell ref="B2:J2"/>
    <mergeCell ref="B3:J3"/>
    <mergeCell ref="B12:C12"/>
    <mergeCell ref="D12:H12"/>
    <mergeCell ref="B21:C21"/>
    <mergeCell ref="D21:H21"/>
  </mergeCells>
  <pageMargins left="0.59055118110236227" right="0.55118110236220474" top="0.78740157480314965" bottom="0.78740157480314965" header="0.31496062992125984" footer="0.31496062992125984"/>
  <pageSetup paperSize="9"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62D6789CC51B43A9AEBCD3CE7ED85A" ma:contentTypeVersion="4" ma:contentTypeDescription="Vytvoří nový dokument" ma:contentTypeScope="" ma:versionID="a570e227cc945badad82b2c3bcde3016">
  <xsd:schema xmlns:xsd="http://www.w3.org/2001/XMLSchema" xmlns:xs="http://www.w3.org/2001/XMLSchema" xmlns:p="http://schemas.microsoft.com/office/2006/metadata/properties" xmlns:ns2="1e6522e1-db33-4113-8bc8-c8ea67e72bcd" xmlns:ns3="ceaa9267-ffca-4ef8-8d3e-bcd199434bf7" targetNamespace="http://schemas.microsoft.com/office/2006/metadata/properties" ma:root="true" ma:fieldsID="cbd76ef2240ba9434bd9d2bf870d0478" ns2:_="" ns3:_="">
    <xsd:import namespace="1e6522e1-db33-4113-8bc8-c8ea67e72bcd"/>
    <xsd:import namespace="ceaa9267-ffca-4ef8-8d3e-bcd199434bf7"/>
    <xsd:element name="properties">
      <xsd:complexType>
        <xsd:sequence>
          <xsd:element name="documentManagement">
            <xsd:complexType>
              <xsd:all>
                <xsd:element ref="ns2:Administrator" minOccurs="0"/>
                <xsd:element ref="ns3:SharedWithUsers" minOccurs="0"/>
                <xsd:element ref="ns3:SharedWithDetails" minOccurs="0"/>
                <xsd:element ref="ns2:Po_x010d_et_x0020__x010d__x00e1_st_x00ed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522e1-db33-4113-8bc8-c8ea67e72bcd" elementFormDefault="qualified">
    <xsd:import namespace="http://schemas.microsoft.com/office/2006/documentManagement/types"/>
    <xsd:import namespace="http://schemas.microsoft.com/office/infopath/2007/PartnerControls"/>
    <xsd:element name="Administrator" ma:index="1" nillable="true" ma:displayName="Administrator" ma:format="Dropdown" ma:internalName="Administrator">
      <xsd:simpleType>
        <xsd:restriction base="dms:Choice">
          <xsd:enumeration value="Holečková"/>
          <xsd:enumeration value="Siková"/>
          <xsd:enumeration value="Pikalová"/>
          <xsd:enumeration value="Šišková"/>
          <xsd:enumeration value="Menclová"/>
          <xsd:enumeration value="Tichá"/>
          <xsd:enumeration value="Kedlesová"/>
          <xsd:enumeration value="Hlaváčková"/>
        </xsd:restriction>
      </xsd:simpleType>
    </xsd:element>
    <xsd:element name="Po_x010d_et_x0020__x010d__x00e1_st_x00ed_" ma:index="11" nillable="true" ma:displayName="Počet částí" ma:default="1" ma:format="Dropdown" ma:internalName="Po_x010d_et_x0020__x010d__x00e1_st_x00ed_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a9267-ffca-4ef8-8d3e-bcd199434bf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yp obsahu"/>
        <xsd:element ref="dc:title" minOccurs="0" maxOccurs="1" ma:index="2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ministrator xmlns="1e6522e1-db33-4113-8bc8-c8ea67e72bcd" xsi:nil="true"/>
    <Po_x010d_et_x0020__x010d__x00e1_st_x00ed_ xmlns="1e6522e1-db33-4113-8bc8-c8ea67e72bcd">1</Po_x010d_et_x0020__x010d__x00e1_st_x00ed_>
  </documentManagement>
</p:properties>
</file>

<file path=customXml/itemProps1.xml><?xml version="1.0" encoding="utf-8"?>
<ds:datastoreItem xmlns:ds="http://schemas.openxmlformats.org/officeDocument/2006/customXml" ds:itemID="{D11A7A1F-6DA6-484E-AC97-48CC13A0ED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6522e1-db33-4113-8bc8-c8ea67e72bcd"/>
    <ds:schemaRef ds:uri="ceaa9267-ffca-4ef8-8d3e-bcd199434b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955A0C-7C5C-4CCB-929D-92A46FA6FD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2CFBA3-2501-4174-93DB-131B7FC126BF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ceaa9267-ffca-4ef8-8d3e-bcd199434bf7"/>
    <ds:schemaRef ds:uri="1e6522e1-db33-4113-8bc8-c8ea67e72bc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č. 4 k ZP</vt:lpstr>
      <vt:lpstr>Příloha č. 1 ke 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mihy</dc:creator>
  <cp:lastModifiedBy>Mgr. Alice Tichá</cp:lastModifiedBy>
  <cp:lastPrinted>2021-11-30T10:59:02Z</cp:lastPrinted>
  <dcterms:created xsi:type="dcterms:W3CDTF">2011-08-05T09:10:13Z</dcterms:created>
  <dcterms:modified xsi:type="dcterms:W3CDTF">2022-02-02T14:16:37Z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0x010100B162D6789CC51B43A9AEBCD3CE7ED85A</vt:lpwstr>
  </property>
</Properties>
</file>