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Výkresy\ZŠ Jungmanova DPS doplněno 6\"/>
    </mc:Choice>
  </mc:AlternateContent>
  <xr:revisionPtr revIDLastSave="0" documentId="8_{9AAAF546-FA3F-494A-A61A-6268C863BA78}" xr6:coauthVersionLast="47" xr6:coauthVersionMax="47" xr10:uidLastSave="{00000000-0000-0000-0000-000000000000}"/>
  <workbookProtection workbookAlgorithmName="SHA-512" workbookHashValue="opyxeAgmcWqUXGOCMpUJU1dLTEzWDMuElArElilZHdXViaseuNNuG3tykN4lPpUor4BC3z704Da6fvKhWISRtQ==" workbookSaltValue="EacYlLZHb2Ae7enw6YfT5A==" workbookSpinCount="100000" lockStructure="1"/>
  <bookViews>
    <workbookView xWindow="-120" yWindow="-120" windowWidth="29040" windowHeight="15840" tabRatio="980" activeTab="4" xr2:uid="{3E0463CA-801F-456A-BCCC-731B266AFE7B}"/>
  </bookViews>
  <sheets>
    <sheet name="SOUHRNNÝ LIST STAVBY" sheetId="1" r:id="rId1"/>
    <sheet name="REKAPITULACE OBJEKTŮ STAVBY" sheetId="2" r:id="rId2"/>
    <sheet name="KRYCÍ LIST D.1.1-2 G" sheetId="3" r:id="rId3"/>
    <sheet name="REKAPITULACE D.1.1-2 G" sheetId="4" r:id="rId4"/>
    <sheet name="ROZPOČET D.1.1-2 G" sheetId="5" r:id="rId5"/>
    <sheet name="KRYCÍ LIST D.1.1-2 D" sheetId="6" r:id="rId6"/>
    <sheet name="REKAPITULACE D.1.1-2 D" sheetId="7" r:id="rId7"/>
    <sheet name="ROZPOČET D.1.1-2 D" sheetId="8" r:id="rId8"/>
    <sheet name="KRYCÍ LIST D.1.1 B" sheetId="9" r:id="rId9"/>
    <sheet name="REKAPITULACE D.1.1 B" sheetId="10" r:id="rId10"/>
    <sheet name="ROZPOČET D.1.1 B" sheetId="11" r:id="rId11"/>
    <sheet name="KRYCÍ LIST D.1.4.1 G" sheetId="12" r:id="rId12"/>
    <sheet name="REKAPITULACE D.1.4.1 G" sheetId="13" r:id="rId13"/>
    <sheet name="ROZPOČET D.1.4.1 G" sheetId="14" r:id="rId14"/>
    <sheet name="KRYCÍ LIST D.1.4.1 D" sheetId="15" r:id="rId15"/>
    <sheet name="REKAPITULACE D.1.4.1 D" sheetId="16" r:id="rId16"/>
    <sheet name="ROZPOČET D.1.4.1 D" sheetId="17" r:id="rId17"/>
    <sheet name="KRYCÍ LIST D.1.4.2" sheetId="18" r:id="rId18"/>
    <sheet name="REKAPITULACE D.1.4.2" sheetId="19" r:id="rId19"/>
    <sheet name="ROZPOČET D.1.4.2" sheetId="20" r:id="rId20"/>
    <sheet name="KRYCÍ LIST D.1.4.3 G" sheetId="21" r:id="rId21"/>
    <sheet name="REKAPITULACE D.1.4.3 G" sheetId="22" r:id="rId22"/>
    <sheet name="ROZPOČET D.1.4.3 G" sheetId="23" r:id="rId23"/>
    <sheet name="KRYCÍ LIST D.1.4.3 D" sheetId="24" r:id="rId24"/>
    <sheet name="REKAPITULACE D.1.4.3 D" sheetId="25" r:id="rId25"/>
    <sheet name="ROZPOČET D.1.4.3 D" sheetId="26" r:id="rId26"/>
    <sheet name="KRYCÍ LIST D.1.4.4" sheetId="27" r:id="rId27"/>
    <sheet name="REKAPITULACE D.1.4.4" sheetId="28" r:id="rId28"/>
    <sheet name="ROZPOČET D.1.4.4" sheetId="29" r:id="rId29"/>
    <sheet name="KRYCÍ LIST D.1.4.5" sheetId="30" r:id="rId30"/>
    <sheet name="REKAPITULACE D.1.4.5" sheetId="31" r:id="rId31"/>
    <sheet name="ROZPOČET D.1.4.5" sheetId="32" r:id="rId32"/>
    <sheet name="KRYCÍ LIST VRN" sheetId="33" r:id="rId33"/>
    <sheet name="REKAPITULACE VRN" sheetId="35" r:id="rId34"/>
    <sheet name="ROZPOČET VRN" sheetId="34" r:id="rId3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8" i="5" l="1"/>
  <c r="G427" i="5"/>
  <c r="G426" i="5"/>
  <c r="G425" i="5"/>
  <c r="G424" i="5"/>
  <c r="G423" i="5"/>
  <c r="G12" i="5"/>
  <c r="G12" i="8"/>
  <c r="G13" i="20"/>
  <c r="G262" i="20"/>
  <c r="G12" i="34"/>
  <c r="G26" i="34"/>
  <c r="G29" i="34" l="1"/>
  <c r="G28" i="34"/>
  <c r="G27" i="34"/>
  <c r="G25" i="34"/>
  <c r="G24" i="34"/>
  <c r="G23" i="34"/>
  <c r="G21" i="34"/>
  <c r="G20" i="34"/>
  <c r="G19" i="34"/>
  <c r="G18" i="34"/>
  <c r="G17" i="34"/>
  <c r="G16" i="34"/>
  <c r="G15" i="34"/>
  <c r="G14" i="34"/>
  <c r="A12" i="34"/>
  <c r="A14" i="34" s="1"/>
  <c r="A15" i="34" s="1"/>
  <c r="A16" i="34" s="1"/>
  <c r="A17" i="34" s="1"/>
  <c r="A18" i="34" s="1"/>
  <c r="A19" i="34" s="1"/>
  <c r="A20" i="34" s="1"/>
  <c r="A21" i="34" s="1"/>
  <c r="A23" i="34" s="1"/>
  <c r="A24" i="34" s="1"/>
  <c r="A25" i="34" s="1"/>
  <c r="A26" i="34" s="1"/>
  <c r="A27" i="34" s="1"/>
  <c r="A28" i="34" s="1"/>
  <c r="A29" i="34" s="1"/>
  <c r="M28" i="33"/>
  <c r="E27" i="33" s="1"/>
  <c r="M26" i="33"/>
  <c r="M25" i="33"/>
  <c r="M23" i="33"/>
  <c r="M22" i="33"/>
  <c r="M21" i="33"/>
  <c r="M20" i="33"/>
  <c r="M19" i="33"/>
  <c r="M18" i="33"/>
  <c r="M17" i="33"/>
  <c r="M16" i="33"/>
  <c r="M15" i="33"/>
  <c r="M14" i="33"/>
  <c r="M8" i="33"/>
  <c r="M8" i="3"/>
  <c r="G808" i="5"/>
  <c r="G800" i="5"/>
  <c r="G797" i="5"/>
  <c r="G798" i="5" s="1"/>
  <c r="C39" i="4" s="1"/>
  <c r="G788" i="5"/>
  <c r="G786" i="5"/>
  <c r="G784" i="5"/>
  <c r="G781" i="5"/>
  <c r="G779" i="5"/>
  <c r="G769" i="5"/>
  <c r="G766" i="5"/>
  <c r="G763" i="5"/>
  <c r="G760" i="5"/>
  <c r="G758" i="5"/>
  <c r="G750" i="5"/>
  <c r="G747" i="5"/>
  <c r="G745" i="5"/>
  <c r="G739" i="5"/>
  <c r="G737" i="5"/>
  <c r="G735" i="5"/>
  <c r="G733" i="5"/>
  <c r="G719" i="5"/>
  <c r="G716" i="5"/>
  <c r="G715" i="5"/>
  <c r="G714" i="5"/>
  <c r="G713" i="5"/>
  <c r="G712" i="5"/>
  <c r="G711" i="5"/>
  <c r="G710" i="5"/>
  <c r="G709" i="5"/>
  <c r="G708" i="5"/>
  <c r="G707" i="5"/>
  <c r="G706" i="5"/>
  <c r="G705" i="5"/>
  <c r="G704" i="5"/>
  <c r="G703" i="5"/>
  <c r="G702" i="5"/>
  <c r="G701" i="5"/>
  <c r="G700" i="5"/>
  <c r="G699" i="5"/>
  <c r="G698" i="5"/>
  <c r="G697" i="5"/>
  <c r="G696" i="5"/>
  <c r="G695" i="5"/>
  <c r="G694" i="5"/>
  <c r="G693" i="5"/>
  <c r="G692" i="5"/>
  <c r="G691" i="5"/>
  <c r="G690" i="5"/>
  <c r="G689" i="5"/>
  <c r="G687" i="5"/>
  <c r="G685" i="5"/>
  <c r="G683" i="5"/>
  <c r="G681" i="5"/>
  <c r="G680" i="5"/>
  <c r="G678" i="5"/>
  <c r="G675" i="5"/>
  <c r="G674" i="5"/>
  <c r="G673" i="5"/>
  <c r="G672" i="5"/>
  <c r="G671" i="5"/>
  <c r="G670" i="5"/>
  <c r="G669" i="5"/>
  <c r="G668" i="5"/>
  <c r="G667" i="5"/>
  <c r="G666" i="5"/>
  <c r="G665" i="5"/>
  <c r="G664" i="5"/>
  <c r="G663" i="5"/>
  <c r="G662" i="5"/>
  <c r="G661" i="5"/>
  <c r="G660" i="5"/>
  <c r="G659" i="5"/>
  <c r="G658" i="5"/>
  <c r="G655" i="5"/>
  <c r="G654" i="5"/>
  <c r="G653" i="5"/>
  <c r="G652" i="5"/>
  <c r="G651" i="5"/>
  <c r="G650" i="5"/>
  <c r="G649" i="5"/>
  <c r="G648" i="5"/>
  <c r="G647" i="5"/>
  <c r="G646" i="5"/>
  <c r="G645" i="5"/>
  <c r="G644" i="5"/>
  <c r="G643" i="5"/>
  <c r="G640" i="5"/>
  <c r="G634" i="5"/>
  <c r="G628" i="5"/>
  <c r="G627" i="5"/>
  <c r="G615" i="5"/>
  <c r="G611" i="5"/>
  <c r="G607" i="5"/>
  <c r="G604" i="5"/>
  <c r="G602" i="5"/>
  <c r="G600" i="5"/>
  <c r="G598" i="5"/>
  <c r="G596" i="5"/>
  <c r="G594" i="5"/>
  <c r="G586" i="5"/>
  <c r="G584" i="5"/>
  <c r="G582" i="5"/>
  <c r="G580" i="5"/>
  <c r="G577" i="5"/>
  <c r="G575" i="5"/>
  <c r="G573" i="5"/>
  <c r="G571" i="5"/>
  <c r="G569" i="5"/>
  <c r="G567" i="5"/>
  <c r="G565" i="5"/>
  <c r="G563" i="5"/>
  <c r="G561" i="5"/>
  <c r="G559" i="5"/>
  <c r="G557" i="5"/>
  <c r="G554" i="5"/>
  <c r="G552" i="5"/>
  <c r="G550" i="5"/>
  <c r="G548" i="5"/>
  <c r="G546" i="5"/>
  <c r="G536" i="5"/>
  <c r="G538" i="5" s="1"/>
  <c r="C20" i="4" s="1"/>
  <c r="G531" i="5"/>
  <c r="G527" i="5"/>
  <c r="G525" i="5"/>
  <c r="G523" i="5"/>
  <c r="G521" i="5"/>
  <c r="G519" i="5"/>
  <c r="G517" i="5"/>
  <c r="G516" i="5"/>
  <c r="G515" i="5"/>
  <c r="G513" i="5"/>
  <c r="G511" i="5"/>
  <c r="G509" i="5"/>
  <c r="G503" i="5"/>
  <c r="G495" i="5"/>
  <c r="G492" i="5"/>
  <c r="G488" i="5"/>
  <c r="G484" i="5"/>
  <c r="G480" i="5"/>
  <c r="G476" i="5"/>
  <c r="G474" i="5"/>
  <c r="G470" i="5"/>
  <c r="G466" i="5"/>
  <c r="G463" i="5"/>
  <c r="G459" i="5"/>
  <c r="G456" i="5"/>
  <c r="G452" i="5"/>
  <c r="G448" i="5"/>
  <c r="G446" i="5"/>
  <c r="G444" i="5"/>
  <c r="G442" i="5"/>
  <c r="G440" i="5"/>
  <c r="G439" i="5"/>
  <c r="G438" i="5"/>
  <c r="G437" i="5"/>
  <c r="G434" i="5"/>
  <c r="G433" i="5"/>
  <c r="G430" i="5"/>
  <c r="G429" i="5"/>
  <c r="G422" i="5"/>
  <c r="G421" i="5"/>
  <c r="G420" i="5"/>
  <c r="G419" i="5"/>
  <c r="G418" i="5"/>
  <c r="G417" i="5"/>
  <c r="G416" i="5"/>
  <c r="G415" i="5"/>
  <c r="G414" i="5"/>
  <c r="G413" i="5"/>
  <c r="G412" i="5"/>
  <c r="G411" i="5"/>
  <c r="G410" i="5"/>
  <c r="G409" i="5"/>
  <c r="G408" i="5"/>
  <c r="G407" i="5"/>
  <c r="G406" i="5"/>
  <c r="G405" i="5"/>
  <c r="G404" i="5"/>
  <c r="G403" i="5"/>
  <c r="G402" i="5"/>
  <c r="G401" i="5"/>
  <c r="G400" i="5"/>
  <c r="G399" i="5"/>
  <c r="G398" i="5"/>
  <c r="G397" i="5"/>
  <c r="G396" i="5"/>
  <c r="G395" i="5"/>
  <c r="G394" i="5"/>
  <c r="G393" i="5"/>
  <c r="G392" i="5"/>
  <c r="G391" i="5"/>
  <c r="G390" i="5"/>
  <c r="G386" i="5"/>
  <c r="G384" i="5"/>
  <c r="G380" i="5"/>
  <c r="G376" i="5"/>
  <c r="G374" i="5"/>
  <c r="G370" i="5"/>
  <c r="G372" i="5" s="1"/>
  <c r="C13" i="4" s="1"/>
  <c r="G366" i="5"/>
  <c r="G354" i="5"/>
  <c r="G352" i="5"/>
  <c r="G350" i="5"/>
  <c r="G348" i="5"/>
  <c r="G336" i="5"/>
  <c r="G334" i="5"/>
  <c r="G332" i="5"/>
  <c r="G330" i="5"/>
  <c r="G318" i="5"/>
  <c r="G316" i="5"/>
  <c r="G294" i="5"/>
  <c r="G292" i="5"/>
  <c r="G290" i="5"/>
  <c r="G280" i="5"/>
  <c r="G272" i="5"/>
  <c r="G268" i="5"/>
  <c r="G266" i="5"/>
  <c r="G263" i="5"/>
  <c r="G261" i="5"/>
  <c r="G257" i="5"/>
  <c r="G255" i="5"/>
  <c r="G253" i="5"/>
  <c r="G239" i="5"/>
  <c r="G163" i="5"/>
  <c r="G160" i="5"/>
  <c r="G158" i="5"/>
  <c r="G154" i="5"/>
  <c r="G152" i="5"/>
  <c r="G148" i="5"/>
  <c r="G144" i="5"/>
  <c r="G141" i="5"/>
  <c r="G138" i="5"/>
  <c r="G135" i="5"/>
  <c r="G130" i="5"/>
  <c r="G126" i="5"/>
  <c r="G119" i="5"/>
  <c r="G115" i="5"/>
  <c r="G110" i="5"/>
  <c r="G103" i="5"/>
  <c r="G99" i="5"/>
  <c r="G93" i="5"/>
  <c r="G87" i="5"/>
  <c r="G81" i="5"/>
  <c r="G75" i="5"/>
  <c r="G55" i="5"/>
  <c r="G49" i="5"/>
  <c r="G45" i="5"/>
  <c r="G41" i="5"/>
  <c r="G39" i="5"/>
  <c r="G37" i="5"/>
  <c r="G35" i="5"/>
  <c r="G33" i="5"/>
  <c r="G31" i="5"/>
  <c r="G29" i="5"/>
  <c r="G28" i="5"/>
  <c r="G26" i="5"/>
  <c r="G22" i="5"/>
  <c r="G20" i="5"/>
  <c r="G18" i="5"/>
  <c r="G16" i="5"/>
  <c r="G14" i="5"/>
  <c r="A14" i="5"/>
  <c r="A16" i="5" s="1"/>
  <c r="A18" i="5" s="1"/>
  <c r="A20" i="5" s="1"/>
  <c r="A22" i="5" s="1"/>
  <c r="A26" i="5" s="1"/>
  <c r="A28" i="5" s="1"/>
  <c r="A29" i="5" s="1"/>
  <c r="A31" i="5" s="1"/>
  <c r="A33" i="5" s="1"/>
  <c r="A35" i="5" s="1"/>
  <c r="A37" i="5" s="1"/>
  <c r="A39" i="5" s="1"/>
  <c r="A41" i="5" s="1"/>
  <c r="A45" i="5" s="1"/>
  <c r="A49" i="5" s="1"/>
  <c r="A55" i="5" s="1"/>
  <c r="A75" i="5" s="1"/>
  <c r="A81" i="5" s="1"/>
  <c r="A87" i="5" s="1"/>
  <c r="A93" i="5" s="1"/>
  <c r="A99" i="5" s="1"/>
  <c r="A103" i="5" s="1"/>
  <c r="A110" i="5" s="1"/>
  <c r="A115" i="5" s="1"/>
  <c r="A119" i="5" s="1"/>
  <c r="A126" i="5" s="1"/>
  <c r="A130" i="5" s="1"/>
  <c r="A135" i="5" s="1"/>
  <c r="A138" i="5" s="1"/>
  <c r="A141" i="5" s="1"/>
  <c r="A144" i="5" s="1"/>
  <c r="A148" i="5" s="1"/>
  <c r="A152" i="5" s="1"/>
  <c r="A154" i="5" s="1"/>
  <c r="A158" i="5" s="1"/>
  <c r="A160" i="5" s="1"/>
  <c r="A163" i="5" s="1"/>
  <c r="A239" i="5" s="1"/>
  <c r="A253" i="5" s="1"/>
  <c r="A255" i="5" s="1"/>
  <c r="A257" i="5" s="1"/>
  <c r="A261" i="5" s="1"/>
  <c r="A263" i="5" s="1"/>
  <c r="A266" i="5" s="1"/>
  <c r="A268" i="5" s="1"/>
  <c r="A272" i="5" s="1"/>
  <c r="A280" i="5" s="1"/>
  <c r="A290" i="5" s="1"/>
  <c r="A292" i="5" s="1"/>
  <c r="A294" i="5" s="1"/>
  <c r="A316" i="5" s="1"/>
  <c r="A318" i="5" s="1"/>
  <c r="A330" i="5" s="1"/>
  <c r="A332" i="5" s="1"/>
  <c r="A334" i="5" s="1"/>
  <c r="A336" i="5" s="1"/>
  <c r="A348" i="5" s="1"/>
  <c r="A350" i="5" s="1"/>
  <c r="A352" i="5" s="1"/>
  <c r="A354" i="5" s="1"/>
  <c r="A366" i="5" s="1"/>
  <c r="A370" i="5" s="1"/>
  <c r="A374" i="5" s="1"/>
  <c r="A376" i="5" s="1"/>
  <c r="A380" i="5" s="1"/>
  <c r="A384" i="5" s="1"/>
  <c r="A386"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9" i="5" s="1"/>
  <c r="A430" i="5" s="1"/>
  <c r="A433" i="5" s="1"/>
  <c r="A434" i="5" s="1"/>
  <c r="A437" i="5" s="1"/>
  <c r="A438" i="5" s="1"/>
  <c r="A439" i="5" s="1"/>
  <c r="A440" i="5" s="1"/>
  <c r="A442" i="5" s="1"/>
  <c r="A444" i="5" s="1"/>
  <c r="A446" i="5" s="1"/>
  <c r="A448" i="5" s="1"/>
  <c r="A452" i="5" s="1"/>
  <c r="A456" i="5" s="1"/>
  <c r="A459" i="5" s="1"/>
  <c r="A463" i="5" s="1"/>
  <c r="A466" i="5" s="1"/>
  <c r="A470" i="5" s="1"/>
  <c r="A474" i="5" s="1"/>
  <c r="A476" i="5" s="1"/>
  <c r="A480" i="5" s="1"/>
  <c r="A484" i="5" s="1"/>
  <c r="A488" i="5" s="1"/>
  <c r="A492" i="5" s="1"/>
  <c r="A495" i="5" s="1"/>
  <c r="A503" i="5" s="1"/>
  <c r="A509" i="5" s="1"/>
  <c r="A511" i="5" s="1"/>
  <c r="A513" i="5" s="1"/>
  <c r="A515" i="5" s="1"/>
  <c r="A516" i="5" s="1"/>
  <c r="A517" i="5" s="1"/>
  <c r="A519" i="5" s="1"/>
  <c r="A521" i="5" s="1"/>
  <c r="A523" i="5" s="1"/>
  <c r="A525" i="5" s="1"/>
  <c r="A527" i="5" s="1"/>
  <c r="A531" i="5" s="1"/>
  <c r="A536" i="5" s="1"/>
  <c r="A546" i="5" s="1"/>
  <c r="A548" i="5" s="1"/>
  <c r="A550" i="5" s="1"/>
  <c r="A552" i="5" s="1"/>
  <c r="A554" i="5" s="1"/>
  <c r="A557" i="5" s="1"/>
  <c r="A559" i="5" s="1"/>
  <c r="A561" i="5" s="1"/>
  <c r="A563" i="5" s="1"/>
  <c r="A565" i="5" s="1"/>
  <c r="A567" i="5" s="1"/>
  <c r="A569" i="5" s="1"/>
  <c r="A571" i="5" s="1"/>
  <c r="A573" i="5" s="1"/>
  <c r="A575" i="5" s="1"/>
  <c r="A577" i="5" s="1"/>
  <c r="A580" i="5" s="1"/>
  <c r="A582" i="5" s="1"/>
  <c r="A584" i="5" s="1"/>
  <c r="A586" i="5" s="1"/>
  <c r="A594" i="5" s="1"/>
  <c r="A596" i="5" s="1"/>
  <c r="A598" i="5" s="1"/>
  <c r="A600" i="5" s="1"/>
  <c r="A602" i="5" s="1"/>
  <c r="A604" i="5" s="1"/>
  <c r="A607" i="5" s="1"/>
  <c r="A611" i="5" s="1"/>
  <c r="A615" i="5" s="1"/>
  <c r="A627" i="5" s="1"/>
  <c r="A628" i="5" s="1"/>
  <c r="A634" i="5" s="1"/>
  <c r="A640" i="5" s="1"/>
  <c r="A643" i="5" s="1"/>
  <c r="A644" i="5" s="1"/>
  <c r="A645" i="5" s="1"/>
  <c r="A646" i="5" s="1"/>
  <c r="A647" i="5" s="1"/>
  <c r="A648" i="5" s="1"/>
  <c r="A649" i="5" s="1"/>
  <c r="A650" i="5" s="1"/>
  <c r="A651" i="5" s="1"/>
  <c r="A652" i="5" s="1"/>
  <c r="A653" i="5" s="1"/>
  <c r="A654" i="5" s="1"/>
  <c r="A655" i="5" s="1"/>
  <c r="A658" i="5" s="1"/>
  <c r="A659" i="5" s="1"/>
  <c r="A660" i="5" s="1"/>
  <c r="A661" i="5" s="1"/>
  <c r="A662" i="5" s="1"/>
  <c r="A663" i="5" s="1"/>
  <c r="A664" i="5" s="1"/>
  <c r="A665" i="5" s="1"/>
  <c r="A666" i="5" s="1"/>
  <c r="A667" i="5" s="1"/>
  <c r="A668" i="5" s="1"/>
  <c r="A669" i="5" s="1"/>
  <c r="A670" i="5" s="1"/>
  <c r="A671" i="5" s="1"/>
  <c r="A672" i="5" s="1"/>
  <c r="A673" i="5" s="1"/>
  <c r="A674" i="5" s="1"/>
  <c r="A675" i="5" s="1"/>
  <c r="A678" i="5" s="1"/>
  <c r="A680" i="5" s="1"/>
  <c r="A681" i="5" s="1"/>
  <c r="A683" i="5" s="1"/>
  <c r="A685" i="5" s="1"/>
  <c r="A687"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9" i="5" s="1"/>
  <c r="A733" i="5" s="1"/>
  <c r="A735" i="5" s="1"/>
  <c r="A737" i="5" s="1"/>
  <c r="A739" i="5" s="1"/>
  <c r="A745" i="5" s="1"/>
  <c r="A747" i="5" s="1"/>
  <c r="A750" i="5" s="1"/>
  <c r="A758" i="5" s="1"/>
  <c r="A760" i="5" s="1"/>
  <c r="A763" i="5" s="1"/>
  <c r="A766" i="5" s="1"/>
  <c r="A769" i="5" s="1"/>
  <c r="A779" i="5" s="1"/>
  <c r="A781" i="5" s="1"/>
  <c r="A784" i="5" s="1"/>
  <c r="A786" i="5" s="1"/>
  <c r="A788" i="5" s="1"/>
  <c r="A797" i="5" s="1"/>
  <c r="A800" i="5" s="1"/>
  <c r="A808" i="5" s="1"/>
  <c r="M8" i="6"/>
  <c r="G363" i="8"/>
  <c r="G359" i="8"/>
  <c r="G365" i="8" s="1"/>
  <c r="C30" i="7" s="1"/>
  <c r="G357" i="8"/>
  <c r="C29" i="7" s="1"/>
  <c r="G355" i="8"/>
  <c r="G352" i="8"/>
  <c r="G350" i="8"/>
  <c r="G348" i="8"/>
  <c r="G345" i="8"/>
  <c r="G343" i="8"/>
  <c r="G337" i="8"/>
  <c r="G346" i="8" s="1"/>
  <c r="C27" i="7" s="1"/>
  <c r="G334" i="8"/>
  <c r="G332" i="8"/>
  <c r="G330" i="8"/>
  <c r="G328" i="8"/>
  <c r="G326" i="8"/>
  <c r="G324" i="8"/>
  <c r="G322" i="8"/>
  <c r="G319" i="8"/>
  <c r="G316" i="8"/>
  <c r="G313" i="8"/>
  <c r="G309" i="8"/>
  <c r="G307" i="8"/>
  <c r="G314" i="8" s="1"/>
  <c r="C25" i="7" s="1"/>
  <c r="G305" i="8"/>
  <c r="G302" i="8"/>
  <c r="G301" i="8"/>
  <c r="G299" i="8"/>
  <c r="G297" i="8"/>
  <c r="G294" i="8"/>
  <c r="G293" i="8"/>
  <c r="G292" i="8"/>
  <c r="G290" i="8"/>
  <c r="G289" i="8"/>
  <c r="G288" i="8"/>
  <c r="G287" i="8"/>
  <c r="G283" i="8"/>
  <c r="G280" i="8"/>
  <c r="G278" i="8"/>
  <c r="G276" i="8"/>
  <c r="G274" i="8"/>
  <c r="G270" i="8"/>
  <c r="G268" i="8"/>
  <c r="G264" i="8"/>
  <c r="G261" i="8"/>
  <c r="G259" i="8"/>
  <c r="G257" i="8"/>
  <c r="G255" i="8"/>
  <c r="G251" i="8"/>
  <c r="G241" i="8"/>
  <c r="G243" i="8" s="1"/>
  <c r="C17" i="7" s="1"/>
  <c r="G237" i="8"/>
  <c r="G235" i="8"/>
  <c r="G233" i="8"/>
  <c r="G231" i="8"/>
  <c r="G229" i="8"/>
  <c r="G225" i="8"/>
  <c r="G221" i="8"/>
  <c r="G217" i="8"/>
  <c r="G211" i="8"/>
  <c r="G205" i="8"/>
  <c r="G199" i="8"/>
  <c r="G193" i="8"/>
  <c r="G189" i="8"/>
  <c r="G186" i="8"/>
  <c r="G182" i="8"/>
  <c r="G178" i="8"/>
  <c r="G175" i="8"/>
  <c r="G172" i="8"/>
  <c r="G166" i="8"/>
  <c r="G163" i="8"/>
  <c r="G159" i="8"/>
  <c r="G155" i="8"/>
  <c r="G151" i="8"/>
  <c r="G147" i="8"/>
  <c r="G143" i="8"/>
  <c r="G140" i="8"/>
  <c r="G138" i="8"/>
  <c r="G132" i="8"/>
  <c r="G126" i="8"/>
  <c r="G123" i="8"/>
  <c r="G124" i="8" s="1"/>
  <c r="C15" i="7" s="1"/>
  <c r="G120" i="8"/>
  <c r="G118" i="8"/>
  <c r="G121" i="8" s="1"/>
  <c r="C14" i="7" s="1"/>
  <c r="G115" i="8"/>
  <c r="G114" i="8"/>
  <c r="G113" i="8"/>
  <c r="G112" i="8"/>
  <c r="G110" i="8"/>
  <c r="G106" i="8"/>
  <c r="G99" i="8"/>
  <c r="G97" i="8"/>
  <c r="G95" i="8"/>
  <c r="G91" i="8"/>
  <c r="G85" i="8"/>
  <c r="G84" i="8"/>
  <c r="G80" i="8"/>
  <c r="G71" i="8"/>
  <c r="G63" i="8"/>
  <c r="G55" i="8"/>
  <c r="A55" i="8"/>
  <c r="A63" i="8" s="1"/>
  <c r="A71" i="8" s="1"/>
  <c r="A80" i="8" s="1"/>
  <c r="A84" i="8" s="1"/>
  <c r="A85" i="8" s="1"/>
  <c r="A91" i="8" s="1"/>
  <c r="A95" i="8" s="1"/>
  <c r="A97" i="8" s="1"/>
  <c r="A99" i="8" s="1"/>
  <c r="A106" i="8" s="1"/>
  <c r="A110" i="8" s="1"/>
  <c r="A112" i="8" s="1"/>
  <c r="A113" i="8" s="1"/>
  <c r="A114" i="8" s="1"/>
  <c r="A115" i="8" s="1"/>
  <c r="A118" i="8" s="1"/>
  <c r="A120" i="8" s="1"/>
  <c r="A123" i="8" s="1"/>
  <c r="A126" i="8" s="1"/>
  <c r="A132" i="8" s="1"/>
  <c r="A138" i="8" s="1"/>
  <c r="A140" i="8" s="1"/>
  <c r="A143" i="8" s="1"/>
  <c r="A147" i="8" s="1"/>
  <c r="A151" i="8" s="1"/>
  <c r="A155" i="8" s="1"/>
  <c r="A159" i="8" s="1"/>
  <c r="A163" i="8" s="1"/>
  <c r="A166" i="8" s="1"/>
  <c r="A169" i="8" s="1"/>
  <c r="A172" i="8" s="1"/>
  <c r="A175" i="8" s="1"/>
  <c r="A178" i="8" s="1"/>
  <c r="A182" i="8" s="1"/>
  <c r="A186" i="8" s="1"/>
  <c r="A189" i="8" s="1"/>
  <c r="A193" i="8" s="1"/>
  <c r="A199" i="8" s="1"/>
  <c r="A205" i="8" s="1"/>
  <c r="A211" i="8" s="1"/>
  <c r="A217" i="8" s="1"/>
  <c r="A221" i="8" s="1"/>
  <c r="A225" i="8" s="1"/>
  <c r="A229" i="8" s="1"/>
  <c r="A231" i="8" s="1"/>
  <c r="A233" i="8" s="1"/>
  <c r="A235" i="8" s="1"/>
  <c r="A237" i="8" s="1"/>
  <c r="A241" i="8" s="1"/>
  <c r="A251" i="8" s="1"/>
  <c r="A255" i="8" s="1"/>
  <c r="A257" i="8" s="1"/>
  <c r="A259" i="8" s="1"/>
  <c r="A261" i="8" s="1"/>
  <c r="A264" i="8" s="1"/>
  <c r="A268" i="8" s="1"/>
  <c r="A270" i="8" s="1"/>
  <c r="A274" i="8" s="1"/>
  <c r="A276" i="8" s="1"/>
  <c r="A278" i="8" s="1"/>
  <c r="A280" i="8" s="1"/>
  <c r="A283" i="8" s="1"/>
  <c r="A287" i="8" s="1"/>
  <c r="A288" i="8" s="1"/>
  <c r="A289" i="8" s="1"/>
  <c r="A290" i="8" s="1"/>
  <c r="A292" i="8" s="1"/>
  <c r="A293" i="8" s="1"/>
  <c r="A294" i="8" s="1"/>
  <c r="A297" i="8" s="1"/>
  <c r="A299" i="8" s="1"/>
  <c r="A301" i="8" s="1"/>
  <c r="A302" i="8" s="1"/>
  <c r="A305" i="8" s="1"/>
  <c r="A307" i="8" s="1"/>
  <c r="A309" i="8" s="1"/>
  <c r="A313" i="8" s="1"/>
  <c r="A316" i="8" s="1"/>
  <c r="A319" i="8" s="1"/>
  <c r="A322" i="8" s="1"/>
  <c r="A324" i="8" s="1"/>
  <c r="A326" i="8" s="1"/>
  <c r="A328" i="8" s="1"/>
  <c r="A330" i="8" s="1"/>
  <c r="A332" i="8" s="1"/>
  <c r="A334" i="8" s="1"/>
  <c r="A337" i="8" s="1"/>
  <c r="A343" i="8" s="1"/>
  <c r="A345" i="8" s="1"/>
  <c r="A348" i="8" s="1"/>
  <c r="A350" i="8" s="1"/>
  <c r="A352" i="8" s="1"/>
  <c r="A355" i="8" s="1"/>
  <c r="A359" i="8" s="1"/>
  <c r="A363" i="8" s="1"/>
  <c r="G51" i="8"/>
  <c r="G48" i="8"/>
  <c r="G45" i="8"/>
  <c r="G44" i="8"/>
  <c r="G43" i="8"/>
  <c r="G42" i="8"/>
  <c r="G34" i="8"/>
  <c r="G32" i="8"/>
  <c r="G30" i="8"/>
  <c r="G26" i="8"/>
  <c r="G24" i="8"/>
  <c r="G20" i="8"/>
  <c r="A20" i="8"/>
  <c r="A24" i="8" s="1"/>
  <c r="A26" i="8" s="1"/>
  <c r="A30" i="8" s="1"/>
  <c r="A32" i="8" s="1"/>
  <c r="A34" i="8" s="1"/>
  <c r="A42" i="8" s="1"/>
  <c r="A43" i="8" s="1"/>
  <c r="A44" i="8" s="1"/>
  <c r="A45" i="8" s="1"/>
  <c r="A48" i="8" s="1"/>
  <c r="A51" i="8" s="1"/>
  <c r="M8" i="9"/>
  <c r="G70" i="11"/>
  <c r="G72" i="11" s="1"/>
  <c r="C18" i="10" s="1"/>
  <c r="G67" i="11"/>
  <c r="G68" i="11" s="1"/>
  <c r="C17" i="10" s="1"/>
  <c r="G65" i="11"/>
  <c r="C16" i="10" s="1"/>
  <c r="G64" i="11"/>
  <c r="G63" i="11"/>
  <c r="G53" i="11"/>
  <c r="G55" i="11" s="1"/>
  <c r="C12" i="10" s="1"/>
  <c r="G49" i="11"/>
  <c r="G47" i="11"/>
  <c r="G45" i="11"/>
  <c r="G43" i="11"/>
  <c r="G41" i="11"/>
  <c r="G39" i="11"/>
  <c r="G37" i="11"/>
  <c r="G35" i="11"/>
  <c r="G33" i="11"/>
  <c r="G32" i="11"/>
  <c r="G30" i="11"/>
  <c r="G27" i="11"/>
  <c r="G26" i="11"/>
  <c r="G25" i="11"/>
  <c r="G28" i="11" s="1"/>
  <c r="C10" i="10" s="1"/>
  <c r="G23" i="11"/>
  <c r="C9" i="10" s="1"/>
  <c r="G21" i="11"/>
  <c r="G20" i="11"/>
  <c r="A20" i="11"/>
  <c r="A21" i="11" s="1"/>
  <c r="A25" i="11" s="1"/>
  <c r="A26" i="11" s="1"/>
  <c r="A27" i="11" s="1"/>
  <c r="A30" i="11" s="1"/>
  <c r="A32" i="11" s="1"/>
  <c r="A33" i="11" s="1"/>
  <c r="A35" i="11" s="1"/>
  <c r="A37" i="11" s="1"/>
  <c r="A39" i="11" s="1"/>
  <c r="A41" i="11" s="1"/>
  <c r="A43" i="11" s="1"/>
  <c r="A45" i="11" s="1"/>
  <c r="A47" i="11" s="1"/>
  <c r="A49" i="11" s="1"/>
  <c r="A53" i="11" s="1"/>
  <c r="A63" i="11" s="1"/>
  <c r="A64" i="11" s="1"/>
  <c r="A67" i="11" s="1"/>
  <c r="A70" i="11" s="1"/>
  <c r="G12" i="11"/>
  <c r="M8" i="12"/>
  <c r="G82" i="14"/>
  <c r="G81" i="14"/>
  <c r="G80" i="14"/>
  <c r="G79" i="14"/>
  <c r="G78" i="14"/>
  <c r="G77" i="14"/>
  <c r="G76" i="14"/>
  <c r="G75" i="14"/>
  <c r="G74" i="14"/>
  <c r="G73" i="14"/>
  <c r="G72" i="14"/>
  <c r="G69" i="14"/>
  <c r="G68" i="14"/>
  <c r="G67" i="14"/>
  <c r="G66" i="14"/>
  <c r="G64" i="14"/>
  <c r="G62" i="14"/>
  <c r="G60" i="14"/>
  <c r="G58" i="14"/>
  <c r="G56" i="14"/>
  <c r="G54" i="14"/>
  <c r="G53" i="14"/>
  <c r="G52" i="14"/>
  <c r="G51" i="14"/>
  <c r="G50" i="14"/>
  <c r="G49" i="14"/>
  <c r="G48" i="14"/>
  <c r="G47" i="14"/>
  <c r="G46" i="14"/>
  <c r="G45" i="14"/>
  <c r="G44" i="14"/>
  <c r="G43" i="14"/>
  <c r="G40" i="14"/>
  <c r="G39" i="14"/>
  <c r="G38" i="14"/>
  <c r="G37" i="14"/>
  <c r="G36" i="14"/>
  <c r="G35" i="14"/>
  <c r="G34" i="14"/>
  <c r="G32" i="14"/>
  <c r="G30" i="14"/>
  <c r="G28" i="14"/>
  <c r="G26" i="14"/>
  <c r="G24" i="14"/>
  <c r="G22" i="14"/>
  <c r="G21" i="14"/>
  <c r="G20" i="14"/>
  <c r="G18" i="14"/>
  <c r="G17" i="14"/>
  <c r="G16" i="14"/>
  <c r="G15" i="14"/>
  <c r="G14" i="14"/>
  <c r="A14" i="14"/>
  <c r="A15" i="14" s="1"/>
  <c r="A16" i="14" s="1"/>
  <c r="A17" i="14" s="1"/>
  <c r="A18" i="14" s="1"/>
  <c r="A20" i="14" s="1"/>
  <c r="A21" i="14" s="1"/>
  <c r="A22" i="14" s="1"/>
  <c r="A24" i="14" s="1"/>
  <c r="A26" i="14" s="1"/>
  <c r="A28" i="14" s="1"/>
  <c r="A30" i="14" s="1"/>
  <c r="A32" i="14" s="1"/>
  <c r="A34" i="14" s="1"/>
  <c r="A35" i="14" s="1"/>
  <c r="A36" i="14" s="1"/>
  <c r="A37" i="14" s="1"/>
  <c r="A38" i="14" s="1"/>
  <c r="A39" i="14" s="1"/>
  <c r="A40" i="14" s="1"/>
  <c r="A43" i="14" s="1"/>
  <c r="A44" i="14" s="1"/>
  <c r="A45" i="14" s="1"/>
  <c r="A46" i="14" s="1"/>
  <c r="A47" i="14" s="1"/>
  <c r="A48" i="14" s="1"/>
  <c r="A49" i="14" s="1"/>
  <c r="A50" i="14" s="1"/>
  <c r="A51" i="14" s="1"/>
  <c r="A52" i="14" s="1"/>
  <c r="A53" i="14" s="1"/>
  <c r="A54" i="14" s="1"/>
  <c r="A56" i="14" s="1"/>
  <c r="A58" i="14" s="1"/>
  <c r="A60" i="14" s="1"/>
  <c r="A62" i="14" s="1"/>
  <c r="A64" i="14" s="1"/>
  <c r="A66" i="14" s="1"/>
  <c r="A67" i="14" s="1"/>
  <c r="A68" i="14" s="1"/>
  <c r="A69" i="14" s="1"/>
  <c r="A72" i="14" s="1"/>
  <c r="A73" i="14" s="1"/>
  <c r="A74" i="14" s="1"/>
  <c r="A75" i="14" s="1"/>
  <c r="A76" i="14" s="1"/>
  <c r="A77" i="14" s="1"/>
  <c r="A78" i="14" s="1"/>
  <c r="A79" i="14" s="1"/>
  <c r="A80" i="14" s="1"/>
  <c r="A81" i="14" s="1"/>
  <c r="A82" i="14" s="1"/>
  <c r="G13" i="14"/>
  <c r="A13" i="14"/>
  <c r="G12" i="14"/>
  <c r="G41" i="14" s="1"/>
  <c r="M8" i="15"/>
  <c r="G61" i="17"/>
  <c r="G60" i="17"/>
  <c r="G58" i="17"/>
  <c r="G57" i="17"/>
  <c r="G62" i="17" s="1"/>
  <c r="G56" i="17"/>
  <c r="G53" i="17"/>
  <c r="G52" i="17"/>
  <c r="G51" i="17"/>
  <c r="G50" i="17"/>
  <c r="G48" i="17"/>
  <c r="G46" i="17"/>
  <c r="G44" i="17"/>
  <c r="G42" i="17"/>
  <c r="G40" i="17"/>
  <c r="G39" i="17"/>
  <c r="G38" i="17"/>
  <c r="G37" i="17"/>
  <c r="G36" i="17"/>
  <c r="G35" i="17"/>
  <c r="G34" i="17"/>
  <c r="G33" i="17"/>
  <c r="G32" i="17"/>
  <c r="G31" i="17"/>
  <c r="G28" i="17"/>
  <c r="G27" i="17"/>
  <c r="G25" i="17"/>
  <c r="G23" i="17"/>
  <c r="G21" i="17"/>
  <c r="G19" i="17"/>
  <c r="G18" i="17"/>
  <c r="G17" i="17"/>
  <c r="G16" i="17"/>
  <c r="G15" i="17"/>
  <c r="G14" i="17"/>
  <c r="G13" i="17"/>
  <c r="A13" i="17"/>
  <c r="A14" i="17" s="1"/>
  <c r="A15" i="17" s="1"/>
  <c r="A16" i="17" s="1"/>
  <c r="A17" i="17" s="1"/>
  <c r="A18" i="17" s="1"/>
  <c r="A19" i="17" s="1"/>
  <c r="A21" i="17" s="1"/>
  <c r="A23" i="17" s="1"/>
  <c r="A25" i="17" s="1"/>
  <c r="A27" i="17" s="1"/>
  <c r="A28" i="17" s="1"/>
  <c r="A31" i="17" s="1"/>
  <c r="A32" i="17" s="1"/>
  <c r="A33" i="17" s="1"/>
  <c r="A34" i="17" s="1"/>
  <c r="A35" i="17" s="1"/>
  <c r="A36" i="17" s="1"/>
  <c r="A37" i="17" s="1"/>
  <c r="A38" i="17" s="1"/>
  <c r="A39" i="17" s="1"/>
  <c r="A40" i="17" s="1"/>
  <c r="A42" i="17" s="1"/>
  <c r="A44" i="17" s="1"/>
  <c r="A46" i="17" s="1"/>
  <c r="A48" i="17" s="1"/>
  <c r="A50" i="17" s="1"/>
  <c r="A51" i="17" s="1"/>
  <c r="A52" i="17" s="1"/>
  <c r="A53" i="17" s="1"/>
  <c r="A56" i="17" s="1"/>
  <c r="A57" i="17" s="1"/>
  <c r="A58" i="17" s="1"/>
  <c r="A59" i="17" s="1"/>
  <c r="A60" i="17" s="1"/>
  <c r="A61" i="17" s="1"/>
  <c r="G12" i="17"/>
  <c r="M8" i="18"/>
  <c r="G300" i="20"/>
  <c r="G299" i="20"/>
  <c r="G298" i="20"/>
  <c r="G297" i="20"/>
  <c r="G296" i="20"/>
  <c r="G295" i="20"/>
  <c r="G294" i="20"/>
  <c r="G293" i="20"/>
  <c r="G292" i="20"/>
  <c r="G291" i="20"/>
  <c r="G288" i="20"/>
  <c r="G287" i="20"/>
  <c r="G285" i="20"/>
  <c r="G283" i="20"/>
  <c r="G281" i="20"/>
  <c r="G280" i="20"/>
  <c r="G279" i="20"/>
  <c r="G277" i="20"/>
  <c r="G275" i="20"/>
  <c r="G273" i="20"/>
  <c r="G271" i="20"/>
  <c r="G269" i="20"/>
  <c r="G267" i="20"/>
  <c r="G265" i="20"/>
  <c r="G260" i="20"/>
  <c r="G259" i="20"/>
  <c r="G257" i="20"/>
  <c r="G256" i="20"/>
  <c r="G255" i="20"/>
  <c r="G253" i="20"/>
  <c r="G251" i="20"/>
  <c r="G249" i="20"/>
  <c r="G247" i="20"/>
  <c r="G245" i="20"/>
  <c r="G243" i="20"/>
  <c r="G241" i="20"/>
  <c r="G239" i="20"/>
  <c r="G238" i="20"/>
  <c r="G237" i="20"/>
  <c r="G236" i="20"/>
  <c r="G234" i="20"/>
  <c r="G233" i="20"/>
  <c r="G232" i="20"/>
  <c r="G230" i="20"/>
  <c r="G229" i="20"/>
  <c r="G228" i="20"/>
  <c r="G226" i="20"/>
  <c r="G224" i="20"/>
  <c r="G222" i="20"/>
  <c r="G220" i="20"/>
  <c r="G218" i="20"/>
  <c r="G216" i="20"/>
  <c r="G214" i="20"/>
  <c r="G212" i="20"/>
  <c r="G210" i="20"/>
  <c r="G209" i="20"/>
  <c r="G207" i="20"/>
  <c r="G204" i="20"/>
  <c r="G203" i="20"/>
  <c r="G201" i="20"/>
  <c r="G199" i="20"/>
  <c r="G198" i="20"/>
  <c r="G197" i="20"/>
  <c r="G196" i="20"/>
  <c r="G194" i="20"/>
  <c r="G192" i="20"/>
  <c r="G190" i="20"/>
  <c r="G188" i="20"/>
  <c r="G186" i="20"/>
  <c r="G184" i="20"/>
  <c r="G182" i="20"/>
  <c r="G180" i="20"/>
  <c r="G178" i="20"/>
  <c r="G176" i="20"/>
  <c r="G174" i="20"/>
  <c r="G172" i="20"/>
  <c r="G170" i="20"/>
  <c r="G168" i="20"/>
  <c r="G165" i="20"/>
  <c r="G164" i="20"/>
  <c r="G162" i="20"/>
  <c r="G160" i="20"/>
  <c r="G158" i="20"/>
  <c r="G157" i="20"/>
  <c r="G156" i="20"/>
  <c r="G154" i="20"/>
  <c r="G152" i="20"/>
  <c r="G150" i="20"/>
  <c r="G148" i="20"/>
  <c r="G146" i="20"/>
  <c r="G144" i="20"/>
  <c r="G142" i="20"/>
  <c r="G140" i="20"/>
  <c r="G138" i="20"/>
  <c r="G136" i="20"/>
  <c r="G133" i="20"/>
  <c r="G132" i="20"/>
  <c r="G130" i="20"/>
  <c r="G128" i="20"/>
  <c r="G126" i="20"/>
  <c r="G124" i="20"/>
  <c r="G123" i="20"/>
  <c r="G122" i="20"/>
  <c r="G120" i="20"/>
  <c r="G118" i="20"/>
  <c r="G116" i="20"/>
  <c r="G114" i="20"/>
  <c r="G112" i="20"/>
  <c r="G110" i="20"/>
  <c r="G108" i="20"/>
  <c r="G105" i="20"/>
  <c r="G104" i="20"/>
  <c r="G102" i="20"/>
  <c r="G100" i="20"/>
  <c r="G99" i="20"/>
  <c r="G97" i="20"/>
  <c r="G95" i="20"/>
  <c r="G93" i="20"/>
  <c r="G92" i="20"/>
  <c r="G91" i="20"/>
  <c r="G90" i="20"/>
  <c r="G89" i="20"/>
  <c r="G87" i="20"/>
  <c r="G85" i="20"/>
  <c r="G83" i="20"/>
  <c r="G81" i="20"/>
  <c r="G79" i="20"/>
  <c r="G77" i="20"/>
  <c r="G75" i="20"/>
  <c r="G73" i="20"/>
  <c r="G71" i="20"/>
  <c r="G69" i="20"/>
  <c r="G67" i="20"/>
  <c r="G65" i="20"/>
  <c r="G63" i="20"/>
  <c r="G61" i="20"/>
  <c r="G59" i="20"/>
  <c r="G57" i="20"/>
  <c r="G55" i="20"/>
  <c r="G53" i="20"/>
  <c r="G51" i="20"/>
  <c r="G49" i="20"/>
  <c r="G47" i="20"/>
  <c r="G45" i="20"/>
  <c r="G43" i="20"/>
  <c r="G41" i="20"/>
  <c r="G39" i="20"/>
  <c r="G37" i="20"/>
  <c r="G35" i="20"/>
  <c r="G33" i="20"/>
  <c r="G31" i="20"/>
  <c r="G29" i="20"/>
  <c r="G27" i="20"/>
  <c r="G25" i="20"/>
  <c r="G23" i="20"/>
  <c r="G21" i="20"/>
  <c r="G19" i="20"/>
  <c r="G17" i="20"/>
  <c r="A17" i="20"/>
  <c r="A19" i="20" s="1"/>
  <c r="A21" i="20" s="1"/>
  <c r="A23" i="20" s="1"/>
  <c r="A25" i="20" s="1"/>
  <c r="A27" i="20" s="1"/>
  <c r="A29" i="20" s="1"/>
  <c r="A31" i="20" s="1"/>
  <c r="A33" i="20" s="1"/>
  <c r="A35" i="20" s="1"/>
  <c r="A37" i="20" s="1"/>
  <c r="A39" i="20" s="1"/>
  <c r="A41" i="20" s="1"/>
  <c r="A43" i="20" s="1"/>
  <c r="A45" i="20" s="1"/>
  <c r="A47" i="20" s="1"/>
  <c r="A49" i="20" s="1"/>
  <c r="A51" i="20" s="1"/>
  <c r="A53" i="20" s="1"/>
  <c r="A55" i="20" s="1"/>
  <c r="A57" i="20" s="1"/>
  <c r="A59" i="20" s="1"/>
  <c r="A61" i="20" s="1"/>
  <c r="A63" i="20" s="1"/>
  <c r="A65" i="20" s="1"/>
  <c r="A67" i="20" s="1"/>
  <c r="A69" i="20" s="1"/>
  <c r="A71" i="20" s="1"/>
  <c r="A73" i="20" s="1"/>
  <c r="A75" i="20" s="1"/>
  <c r="A77" i="20" s="1"/>
  <c r="A79" i="20" s="1"/>
  <c r="A81" i="20" s="1"/>
  <c r="A83" i="20" s="1"/>
  <c r="A85" i="20" s="1"/>
  <c r="A87" i="20" s="1"/>
  <c r="A89" i="20" s="1"/>
  <c r="A90" i="20" s="1"/>
  <c r="A91" i="20" s="1"/>
  <c r="A92" i="20" s="1"/>
  <c r="A93" i="20" s="1"/>
  <c r="A95" i="20" s="1"/>
  <c r="A97" i="20" s="1"/>
  <c r="A99" i="20" s="1"/>
  <c r="A100" i="20" s="1"/>
  <c r="A102" i="20" s="1"/>
  <c r="A104" i="20" s="1"/>
  <c r="A105" i="20" s="1"/>
  <c r="A108" i="20" s="1"/>
  <c r="A110" i="20" s="1"/>
  <c r="A112" i="20" s="1"/>
  <c r="A114" i="20" s="1"/>
  <c r="A116" i="20" s="1"/>
  <c r="A118" i="20" s="1"/>
  <c r="A120" i="20" s="1"/>
  <c r="A122" i="20" s="1"/>
  <c r="A123" i="20" s="1"/>
  <c r="A124" i="20" s="1"/>
  <c r="A126" i="20" s="1"/>
  <c r="A128" i="20" s="1"/>
  <c r="A130" i="20" s="1"/>
  <c r="A132" i="20" s="1"/>
  <c r="A133" i="20" s="1"/>
  <c r="A136" i="20" s="1"/>
  <c r="A138" i="20" s="1"/>
  <c r="A140" i="20" s="1"/>
  <c r="A142" i="20" s="1"/>
  <c r="A144" i="20" s="1"/>
  <c r="A146" i="20" s="1"/>
  <c r="A148" i="20" s="1"/>
  <c r="A150" i="20" s="1"/>
  <c r="A152" i="20" s="1"/>
  <c r="A154" i="20" s="1"/>
  <c r="A156" i="20" s="1"/>
  <c r="A157" i="20" s="1"/>
  <c r="A158" i="20" s="1"/>
  <c r="A160" i="20" s="1"/>
  <c r="A162" i="20" s="1"/>
  <c r="A164" i="20" s="1"/>
  <c r="A165" i="20" s="1"/>
  <c r="A168" i="20" s="1"/>
  <c r="A170" i="20" s="1"/>
  <c r="A172" i="20" s="1"/>
  <c r="A174" i="20" s="1"/>
  <c r="A176" i="20" s="1"/>
  <c r="A178" i="20" s="1"/>
  <c r="A180" i="20" s="1"/>
  <c r="A182" i="20" s="1"/>
  <c r="A184" i="20" s="1"/>
  <c r="A186" i="20" s="1"/>
  <c r="A188" i="20" s="1"/>
  <c r="A190" i="20" s="1"/>
  <c r="A192" i="20" s="1"/>
  <c r="A194" i="20" s="1"/>
  <c r="A196" i="20" s="1"/>
  <c r="A197" i="20" s="1"/>
  <c r="A198" i="20" s="1"/>
  <c r="A199" i="20" s="1"/>
  <c r="A201" i="20" s="1"/>
  <c r="A203" i="20" s="1"/>
  <c r="A204" i="20" s="1"/>
  <c r="A207" i="20" s="1"/>
  <c r="A209" i="20" s="1"/>
  <c r="A210" i="20" s="1"/>
  <c r="A212" i="20" s="1"/>
  <c r="A214" i="20" s="1"/>
  <c r="A216" i="20" s="1"/>
  <c r="A218" i="20" s="1"/>
  <c r="A220" i="20" s="1"/>
  <c r="A222" i="20" s="1"/>
  <c r="A224" i="20" s="1"/>
  <c r="A226" i="20" s="1"/>
  <c r="A228" i="20" s="1"/>
  <c r="A229" i="20" s="1"/>
  <c r="A230" i="20" s="1"/>
  <c r="A232" i="20" s="1"/>
  <c r="A233" i="20" s="1"/>
  <c r="A234" i="20" s="1"/>
  <c r="A236" i="20" s="1"/>
  <c r="A237" i="20" s="1"/>
  <c r="A238" i="20" s="1"/>
  <c r="A239" i="20" s="1"/>
  <c r="A241" i="20" s="1"/>
  <c r="A243" i="20" s="1"/>
  <c r="A245" i="20" s="1"/>
  <c r="A247" i="20" s="1"/>
  <c r="A249" i="20" s="1"/>
  <c r="A251" i="20" s="1"/>
  <c r="A253" i="20" s="1"/>
  <c r="A255" i="20" s="1"/>
  <c r="A256" i="20" s="1"/>
  <c r="A257" i="20" s="1"/>
  <c r="A259" i="20" s="1"/>
  <c r="A260" i="20" s="1"/>
  <c r="A265" i="20" s="1"/>
  <c r="A267" i="20" s="1"/>
  <c r="A269" i="20" s="1"/>
  <c r="A271" i="20" s="1"/>
  <c r="A273" i="20" s="1"/>
  <c r="A275" i="20" s="1"/>
  <c r="A277" i="20" s="1"/>
  <c r="A279" i="20" s="1"/>
  <c r="A280" i="20" s="1"/>
  <c r="A281" i="20" s="1"/>
  <c r="A283" i="20" s="1"/>
  <c r="A285" i="20" s="1"/>
  <c r="A287" i="20" s="1"/>
  <c r="A288" i="20" s="1"/>
  <c r="A291" i="20" s="1"/>
  <c r="A292" i="20" s="1"/>
  <c r="A293" i="20" s="1"/>
  <c r="A294" i="20" s="1"/>
  <c r="A295" i="20" s="1"/>
  <c r="A296" i="20" s="1"/>
  <c r="A297" i="20" s="1"/>
  <c r="A298" i="20" s="1"/>
  <c r="A299" i="20" s="1"/>
  <c r="A300" i="20" s="1"/>
  <c r="G15" i="20"/>
  <c r="A15" i="20"/>
  <c r="M8" i="21"/>
  <c r="G68" i="23"/>
  <c r="G67" i="23"/>
  <c r="G66" i="23"/>
  <c r="G65" i="23"/>
  <c r="G64" i="23"/>
  <c r="G63" i="23"/>
  <c r="G62" i="23"/>
  <c r="G61" i="23"/>
  <c r="G60" i="23"/>
  <c r="G59" i="23"/>
  <c r="G58" i="23"/>
  <c r="G57" i="23"/>
  <c r="G56" i="23"/>
  <c r="G55" i="23"/>
  <c r="G54" i="23"/>
  <c r="G53" i="23"/>
  <c r="G52" i="23"/>
  <c r="G51" i="23"/>
  <c r="G50" i="23"/>
  <c r="G47" i="23"/>
  <c r="G46" i="23"/>
  <c r="G45" i="23"/>
  <c r="G44" i="23"/>
  <c r="G43" i="23"/>
  <c r="G42" i="23"/>
  <c r="G41" i="23"/>
  <c r="G40" i="23"/>
  <c r="G38" i="23"/>
  <c r="G36" i="23"/>
  <c r="G34" i="23"/>
  <c r="G32" i="23"/>
  <c r="G30" i="23"/>
  <c r="G29" i="23"/>
  <c r="G28" i="23"/>
  <c r="G27" i="23"/>
  <c r="G26" i="23"/>
  <c r="G25" i="23"/>
  <c r="G24" i="23"/>
  <c r="G23" i="23"/>
  <c r="A23" i="23"/>
  <c r="A24" i="23" s="1"/>
  <c r="A25" i="23" s="1"/>
  <c r="A26" i="23" s="1"/>
  <c r="A27" i="23" s="1"/>
  <c r="A28" i="23" s="1"/>
  <c r="A29" i="23" s="1"/>
  <c r="A30" i="23" s="1"/>
  <c r="A32" i="23" s="1"/>
  <c r="A34" i="23" s="1"/>
  <c r="A36" i="23" s="1"/>
  <c r="A38" i="23" s="1"/>
  <c r="A40" i="23" s="1"/>
  <c r="A41" i="23" s="1"/>
  <c r="A42" i="23" s="1"/>
  <c r="A43" i="23" s="1"/>
  <c r="A44" i="23" s="1"/>
  <c r="A45" i="23" s="1"/>
  <c r="A46" i="23" s="1"/>
  <c r="A47" i="23" s="1"/>
  <c r="A50" i="23" s="1"/>
  <c r="A51" i="23" s="1"/>
  <c r="A52" i="23" s="1"/>
  <c r="A53" i="23" s="1"/>
  <c r="A54" i="23" s="1"/>
  <c r="A55" i="23" s="1"/>
  <c r="A56" i="23" s="1"/>
  <c r="A57" i="23" s="1"/>
  <c r="A58" i="23" s="1"/>
  <c r="A59" i="23" s="1"/>
  <c r="A60" i="23" s="1"/>
  <c r="A61" i="23" s="1"/>
  <c r="A62" i="23" s="1"/>
  <c r="A63" i="23" s="1"/>
  <c r="A64" i="23" s="1"/>
  <c r="A65" i="23" s="1"/>
  <c r="A66" i="23" s="1"/>
  <c r="A67" i="23" s="1"/>
  <c r="A68" i="23" s="1"/>
  <c r="G22" i="23"/>
  <c r="A22" i="23"/>
  <c r="G21" i="23"/>
  <c r="A21" i="23"/>
  <c r="G12" i="23"/>
  <c r="G13" i="23" s="1"/>
  <c r="C9" i="22" s="1"/>
  <c r="C10" i="22" s="1"/>
  <c r="M8" i="24"/>
  <c r="G43" i="26"/>
  <c r="G42" i="26"/>
  <c r="G41" i="26"/>
  <c r="G40" i="26"/>
  <c r="G39" i="26"/>
  <c r="G38" i="26"/>
  <c r="G35" i="26"/>
  <c r="G34" i="26"/>
  <c r="G33" i="26"/>
  <c r="G32" i="26"/>
  <c r="G31" i="26"/>
  <c r="G29" i="26"/>
  <c r="G27" i="26"/>
  <c r="G26" i="26"/>
  <c r="G25" i="26"/>
  <c r="G24" i="26"/>
  <c r="G23" i="26"/>
  <c r="G22" i="26"/>
  <c r="G21" i="26"/>
  <c r="A21" i="26"/>
  <c r="A22" i="26" s="1"/>
  <c r="A23" i="26" s="1"/>
  <c r="A24" i="26" s="1"/>
  <c r="A25" i="26" s="1"/>
  <c r="A26" i="26" s="1"/>
  <c r="A27" i="26" s="1"/>
  <c r="A29" i="26" s="1"/>
  <c r="A31" i="26" s="1"/>
  <c r="A32" i="26" s="1"/>
  <c r="A33" i="26" s="1"/>
  <c r="A34" i="26" s="1"/>
  <c r="A35" i="26" s="1"/>
  <c r="A38" i="26" s="1"/>
  <c r="A39" i="26" s="1"/>
  <c r="A40" i="26" s="1"/>
  <c r="A41" i="26" s="1"/>
  <c r="A42" i="26" s="1"/>
  <c r="A43" i="26" s="1"/>
  <c r="G12" i="26"/>
  <c r="G13" i="26" s="1"/>
  <c r="C9" i="25" s="1"/>
  <c r="C10" i="25" s="1"/>
  <c r="M8" i="27"/>
  <c r="G165" i="29"/>
  <c r="G164" i="29"/>
  <c r="G163" i="29"/>
  <c r="G162" i="29"/>
  <c r="G161" i="29"/>
  <c r="G160" i="29"/>
  <c r="G159" i="29"/>
  <c r="G158" i="29"/>
  <c r="G157" i="29"/>
  <c r="G156" i="29"/>
  <c r="G155" i="29"/>
  <c r="G154" i="29"/>
  <c r="G153" i="29"/>
  <c r="G152" i="29"/>
  <c r="G151" i="29"/>
  <c r="G150" i="29"/>
  <c r="G149" i="29"/>
  <c r="G148" i="29"/>
  <c r="G147" i="29"/>
  <c r="G146" i="29"/>
  <c r="G145" i="29"/>
  <c r="G144" i="29"/>
  <c r="G143" i="29"/>
  <c r="G142" i="29"/>
  <c r="G141" i="29"/>
  <c r="G140" i="29"/>
  <c r="G138" i="29"/>
  <c r="G137" i="29"/>
  <c r="G135" i="29"/>
  <c r="G134" i="29"/>
  <c r="G133" i="29"/>
  <c r="G132" i="29"/>
  <c r="G130" i="29"/>
  <c r="G129" i="29"/>
  <c r="G128" i="29"/>
  <c r="G127" i="29"/>
  <c r="G126" i="29"/>
  <c r="G125" i="29"/>
  <c r="G124" i="29"/>
  <c r="G123" i="29"/>
  <c r="G122" i="29"/>
  <c r="G121" i="29"/>
  <c r="G120" i="29"/>
  <c r="G119" i="29"/>
  <c r="G118" i="29"/>
  <c r="G117" i="29"/>
  <c r="G116" i="29"/>
  <c r="G115" i="29"/>
  <c r="G114" i="29"/>
  <c r="G113" i="29"/>
  <c r="G112" i="29"/>
  <c r="G111" i="29"/>
  <c r="G110" i="29"/>
  <c r="G109" i="29"/>
  <c r="G108" i="29"/>
  <c r="G107" i="29"/>
  <c r="G105" i="29"/>
  <c r="G104" i="29"/>
  <c r="G103" i="29"/>
  <c r="G102" i="29"/>
  <c r="G101" i="29"/>
  <c r="G100" i="29"/>
  <c r="G99" i="29"/>
  <c r="G98" i="29"/>
  <c r="G97" i="29"/>
  <c r="G96" i="29"/>
  <c r="G95" i="29"/>
  <c r="G94" i="29"/>
  <c r="G92" i="29"/>
  <c r="G91" i="29"/>
  <c r="G90" i="29"/>
  <c r="G89" i="29"/>
  <c r="G88" i="29"/>
  <c r="G87" i="29"/>
  <c r="G86" i="29"/>
  <c r="G85" i="29"/>
  <c r="G84" i="29"/>
  <c r="G83" i="29"/>
  <c r="G82" i="29"/>
  <c r="G81" i="29"/>
  <c r="G80" i="29"/>
  <c r="G78" i="29"/>
  <c r="G77" i="29"/>
  <c r="G76" i="29"/>
  <c r="G75" i="29"/>
  <c r="G74" i="29"/>
  <c r="G73" i="29"/>
  <c r="G72" i="29"/>
  <c r="G71" i="29"/>
  <c r="G70" i="29"/>
  <c r="G69" i="29"/>
  <c r="G68" i="29"/>
  <c r="G67" i="29"/>
  <c r="G66" i="29"/>
  <c r="G65" i="29"/>
  <c r="G64" i="29"/>
  <c r="G63" i="29"/>
  <c r="G62" i="29"/>
  <c r="G61" i="29"/>
  <c r="G59" i="29"/>
  <c r="G58" i="29"/>
  <c r="G57" i="29"/>
  <c r="G56" i="29"/>
  <c r="G55" i="29"/>
  <c r="G54" i="29"/>
  <c r="G53" i="29"/>
  <c r="G51" i="29"/>
  <c r="G50" i="29"/>
  <c r="G49" i="29"/>
  <c r="G48" i="29"/>
  <c r="G47" i="29"/>
  <c r="G46" i="29"/>
  <c r="G45" i="29"/>
  <c r="G44" i="29"/>
  <c r="G43" i="29"/>
  <c r="G42" i="29"/>
  <c r="G41" i="29"/>
  <c r="G40" i="29"/>
  <c r="G39" i="29"/>
  <c r="G38" i="29"/>
  <c r="G37" i="29"/>
  <c r="G36" i="29"/>
  <c r="G35" i="29"/>
  <c r="G34" i="29"/>
  <c r="G33" i="29"/>
  <c r="G32" i="29"/>
  <c r="G31" i="29"/>
  <c r="G30" i="29"/>
  <c r="G29" i="29"/>
  <c r="G28" i="29"/>
  <c r="G26" i="29"/>
  <c r="G24" i="29"/>
  <c r="G22" i="29"/>
  <c r="G21" i="29"/>
  <c r="G19" i="29"/>
  <c r="G17" i="29"/>
  <c r="G15" i="29"/>
  <c r="A15" i="29"/>
  <c r="A17" i="29" s="1"/>
  <c r="A19" i="29" s="1"/>
  <c r="A21" i="29" s="1"/>
  <c r="A22" i="29" s="1"/>
  <c r="A24" i="29" s="1"/>
  <c r="A26"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3" i="29" s="1"/>
  <c r="A54" i="29" s="1"/>
  <c r="A55" i="29" s="1"/>
  <c r="A56" i="29" s="1"/>
  <c r="A57" i="29" s="1"/>
  <c r="A58" i="29" s="1"/>
  <c r="A59" i="29" s="1"/>
  <c r="A61" i="29" s="1"/>
  <c r="A62" i="29" s="1"/>
  <c r="A63" i="29" s="1"/>
  <c r="A64" i="29" s="1"/>
  <c r="A65" i="29" s="1"/>
  <c r="A66" i="29" s="1"/>
  <c r="A67" i="29" s="1"/>
  <c r="A68" i="29" s="1"/>
  <c r="A69" i="29" s="1"/>
  <c r="A70" i="29" s="1"/>
  <c r="A71" i="29" s="1"/>
  <c r="A72" i="29" s="1"/>
  <c r="A73" i="29" s="1"/>
  <c r="A74" i="29" s="1"/>
  <c r="A75" i="29" s="1"/>
  <c r="A76" i="29" s="1"/>
  <c r="A77" i="29" s="1"/>
  <c r="A78" i="29" s="1"/>
  <c r="A80" i="29" s="1"/>
  <c r="A81" i="29" s="1"/>
  <c r="A82" i="29" s="1"/>
  <c r="A83" i="29" s="1"/>
  <c r="A84" i="29" s="1"/>
  <c r="A85" i="29" s="1"/>
  <c r="A86" i="29" s="1"/>
  <c r="A87" i="29" s="1"/>
  <c r="A88" i="29" s="1"/>
  <c r="A89" i="29" s="1"/>
  <c r="A90" i="29" s="1"/>
  <c r="A91" i="29" s="1"/>
  <c r="A92"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2" i="29" s="1"/>
  <c r="A133" i="29" s="1"/>
  <c r="A134" i="29" s="1"/>
  <c r="A135" i="29" s="1"/>
  <c r="A137" i="29" s="1"/>
  <c r="A138" i="29" s="1"/>
  <c r="A140" i="29" s="1"/>
  <c r="A141" i="29" s="1"/>
  <c r="A142" i="29" s="1"/>
  <c r="A143" i="29" s="1"/>
  <c r="A144" i="29" s="1"/>
  <c r="A145" i="29" s="1"/>
  <c r="A146" i="29" s="1"/>
  <c r="A147" i="29" s="1"/>
  <c r="A148" i="29" s="1"/>
  <c r="A149" i="29" s="1"/>
  <c r="A150" i="29" s="1"/>
  <c r="A151" i="29" s="1"/>
  <c r="A152" i="29" s="1"/>
  <c r="A153" i="29" s="1"/>
  <c r="A154" i="29" s="1"/>
  <c r="A155" i="29" s="1"/>
  <c r="A156" i="29" s="1"/>
  <c r="A157" i="29" s="1"/>
  <c r="A158" i="29" s="1"/>
  <c r="A159" i="29" s="1"/>
  <c r="A160" i="29" s="1"/>
  <c r="A161" i="29" s="1"/>
  <c r="A162" i="29" s="1"/>
  <c r="A163" i="29" s="1"/>
  <c r="A164" i="29" s="1"/>
  <c r="A165" i="29" s="1"/>
  <c r="G13" i="29"/>
  <c r="A13" i="29"/>
  <c r="G12" i="29"/>
  <c r="M8" i="30"/>
  <c r="G230" i="32"/>
  <c r="G228" i="32"/>
  <c r="G227" i="32"/>
  <c r="G226" i="32"/>
  <c r="G224" i="32"/>
  <c r="G222" i="32"/>
  <c r="G220" i="32"/>
  <c r="G219" i="32"/>
  <c r="G217" i="32"/>
  <c r="G216" i="32"/>
  <c r="G213" i="32"/>
  <c r="G211" i="32"/>
  <c r="G209" i="32"/>
  <c r="G207" i="32"/>
  <c r="G206" i="32"/>
  <c r="G204" i="32"/>
  <c r="G203" i="32"/>
  <c r="G201" i="32"/>
  <c r="G199" i="32"/>
  <c r="G198" i="32"/>
  <c r="G197" i="32"/>
  <c r="G196" i="32"/>
  <c r="G195" i="32"/>
  <c r="G192" i="32"/>
  <c r="G191" i="32"/>
  <c r="G190" i="32"/>
  <c r="G188" i="32"/>
  <c r="G186" i="32"/>
  <c r="G185" i="32"/>
  <c r="G183" i="32"/>
  <c r="G181" i="32"/>
  <c r="G180" i="32"/>
  <c r="G179" i="32"/>
  <c r="G178" i="32"/>
  <c r="G176" i="32"/>
  <c r="G175" i="32"/>
  <c r="G174" i="32"/>
  <c r="G173" i="32"/>
  <c r="G172" i="32"/>
  <c r="G171" i="32"/>
  <c r="G170" i="32"/>
  <c r="G166" i="32"/>
  <c r="G164" i="32"/>
  <c r="G163" i="32"/>
  <c r="G162" i="32"/>
  <c r="G161" i="32"/>
  <c r="G160" i="32"/>
  <c r="G158" i="32"/>
  <c r="G156" i="32"/>
  <c r="G154" i="32"/>
  <c r="G153" i="32"/>
  <c r="G151" i="32"/>
  <c r="G150" i="32"/>
  <c r="G147" i="32"/>
  <c r="G145" i="32"/>
  <c r="G143" i="32"/>
  <c r="G141" i="32"/>
  <c r="G140" i="32"/>
  <c r="G138" i="32"/>
  <c r="G137" i="32"/>
  <c r="G135" i="32"/>
  <c r="G134" i="32"/>
  <c r="G132" i="32"/>
  <c r="G131" i="32"/>
  <c r="G129" i="32"/>
  <c r="G128" i="32"/>
  <c r="G126" i="32"/>
  <c r="G125" i="32"/>
  <c r="G123" i="32"/>
  <c r="G122" i="32"/>
  <c r="G120" i="32"/>
  <c r="G118" i="32"/>
  <c r="G117" i="32"/>
  <c r="G116" i="32"/>
  <c r="G114" i="32"/>
  <c r="G112" i="32"/>
  <c r="G111" i="32"/>
  <c r="G110" i="32"/>
  <c r="G108" i="32"/>
  <c r="G106" i="32"/>
  <c r="G105" i="32"/>
  <c r="G104" i="32"/>
  <c r="G102" i="32"/>
  <c r="G101" i="32"/>
  <c r="G100" i="32"/>
  <c r="G99" i="32"/>
  <c r="G98" i="32"/>
  <c r="G96" i="32"/>
  <c r="G94" i="32"/>
  <c r="G91" i="32"/>
  <c r="G89" i="32"/>
  <c r="G87" i="32"/>
  <c r="G85" i="32"/>
  <c r="G83" i="32"/>
  <c r="G82" i="32"/>
  <c r="G81" i="32"/>
  <c r="G80" i="32"/>
  <c r="G79" i="32"/>
  <c r="G76" i="32"/>
  <c r="G75" i="32"/>
  <c r="G74" i="32"/>
  <c r="G73" i="32"/>
  <c r="G72" i="32"/>
  <c r="G70" i="32"/>
  <c r="G69" i="32"/>
  <c r="G67" i="32"/>
  <c r="G65" i="32"/>
  <c r="G63" i="32"/>
  <c r="G62" i="32"/>
  <c r="G60" i="32"/>
  <c r="G59" i="32"/>
  <c r="G57" i="32"/>
  <c r="G56" i="32"/>
  <c r="G54" i="32"/>
  <c r="G53" i="32"/>
  <c r="G52" i="32"/>
  <c r="G51" i="32"/>
  <c r="G50" i="32"/>
  <c r="G48" i="32"/>
  <c r="G47" i="32"/>
  <c r="G46" i="32"/>
  <c r="G45" i="32"/>
  <c r="G44" i="32"/>
  <c r="G43" i="32"/>
  <c r="G42" i="32"/>
  <c r="G40" i="32"/>
  <c r="G39" i="32"/>
  <c r="G38" i="32"/>
  <c r="G37" i="32"/>
  <c r="G36" i="32"/>
  <c r="G35" i="32"/>
  <c r="G34" i="32"/>
  <c r="G32" i="32"/>
  <c r="G31" i="32"/>
  <c r="G30" i="32"/>
  <c r="G29" i="32"/>
  <c r="G28" i="32"/>
  <c r="G27" i="32"/>
  <c r="G25" i="32"/>
  <c r="G24" i="32"/>
  <c r="G23" i="32"/>
  <c r="G22" i="32"/>
  <c r="G21" i="32"/>
  <c r="G20" i="32"/>
  <c r="G19" i="32"/>
  <c r="G17" i="32"/>
  <c r="A17" i="32"/>
  <c r="A19" i="32" s="1"/>
  <c r="A20" i="32" s="1"/>
  <c r="A21" i="32" s="1"/>
  <c r="A22" i="32" s="1"/>
  <c r="A23" i="32" s="1"/>
  <c r="A24" i="32" s="1"/>
  <c r="A25" i="32" s="1"/>
  <c r="A27" i="32" s="1"/>
  <c r="A28" i="32" s="1"/>
  <c r="A29" i="32" s="1"/>
  <c r="A30" i="32" s="1"/>
  <c r="A31" i="32" s="1"/>
  <c r="A32" i="32" s="1"/>
  <c r="A34" i="32" s="1"/>
  <c r="A35" i="32" s="1"/>
  <c r="A36" i="32" s="1"/>
  <c r="A37" i="32" s="1"/>
  <c r="A38" i="32" s="1"/>
  <c r="A39" i="32" s="1"/>
  <c r="A40" i="32" s="1"/>
  <c r="A42" i="32" s="1"/>
  <c r="A43" i="32" s="1"/>
  <c r="A44" i="32" s="1"/>
  <c r="A45" i="32" s="1"/>
  <c r="A46" i="32" s="1"/>
  <c r="A47" i="32" s="1"/>
  <c r="A48" i="32" s="1"/>
  <c r="A50" i="32" s="1"/>
  <c r="A51" i="32" s="1"/>
  <c r="A52" i="32" s="1"/>
  <c r="A53" i="32" s="1"/>
  <c r="A54" i="32" s="1"/>
  <c r="A56" i="32" s="1"/>
  <c r="A57" i="32" s="1"/>
  <c r="A59" i="32" s="1"/>
  <c r="A60" i="32" s="1"/>
  <c r="A62" i="32" s="1"/>
  <c r="A63" i="32" s="1"/>
  <c r="A65" i="32" s="1"/>
  <c r="A67" i="32" s="1"/>
  <c r="A69" i="32" s="1"/>
  <c r="A70" i="32" s="1"/>
  <c r="A72" i="32" s="1"/>
  <c r="A73" i="32" s="1"/>
  <c r="A74" i="32" s="1"/>
  <c r="A75" i="32" s="1"/>
  <c r="A76" i="32" s="1"/>
  <c r="A79" i="32" s="1"/>
  <c r="A80" i="32" s="1"/>
  <c r="A81" i="32" s="1"/>
  <c r="A82" i="32" s="1"/>
  <c r="A83" i="32" s="1"/>
  <c r="A85" i="32" s="1"/>
  <c r="A87" i="32" s="1"/>
  <c r="A89" i="32" s="1"/>
  <c r="A91" i="32" s="1"/>
  <c r="A94" i="32" s="1"/>
  <c r="A96" i="32" s="1"/>
  <c r="A98" i="32" s="1"/>
  <c r="A99" i="32" s="1"/>
  <c r="A100" i="32" s="1"/>
  <c r="A101" i="32" s="1"/>
  <c r="A102" i="32" s="1"/>
  <c r="A104" i="32" s="1"/>
  <c r="A105" i="32" s="1"/>
  <c r="A106" i="32" s="1"/>
  <c r="A108" i="32" s="1"/>
  <c r="A110" i="32" s="1"/>
  <c r="A111" i="32" s="1"/>
  <c r="A112" i="32" s="1"/>
  <c r="A114" i="32" s="1"/>
  <c r="A116" i="32" s="1"/>
  <c r="A117" i="32" s="1"/>
  <c r="A118" i="32" s="1"/>
  <c r="A120" i="32" s="1"/>
  <c r="A122" i="32" s="1"/>
  <c r="A123" i="32" s="1"/>
  <c r="A125" i="32" s="1"/>
  <c r="A126" i="32" s="1"/>
  <c r="A128" i="32" s="1"/>
  <c r="A129" i="32" s="1"/>
  <c r="A131" i="32" s="1"/>
  <c r="A132" i="32" s="1"/>
  <c r="A134" i="32" s="1"/>
  <c r="A135" i="32" s="1"/>
  <c r="A137" i="32" s="1"/>
  <c r="A138" i="32" s="1"/>
  <c r="A140" i="32" s="1"/>
  <c r="A141" i="32" s="1"/>
  <c r="A143" i="32" s="1"/>
  <c r="A145" i="32" s="1"/>
  <c r="A147" i="32" s="1"/>
  <c r="A150" i="32" s="1"/>
  <c r="A151" i="32" s="1"/>
  <c r="A153" i="32" s="1"/>
  <c r="A154" i="32" s="1"/>
  <c r="A156" i="32" s="1"/>
  <c r="A158" i="32" s="1"/>
  <c r="A160" i="32" s="1"/>
  <c r="A161" i="32" s="1"/>
  <c r="A162" i="32" s="1"/>
  <c r="A163" i="32" s="1"/>
  <c r="A164" i="32" s="1"/>
  <c r="A166" i="32" s="1"/>
  <c r="A170" i="32" s="1"/>
  <c r="A171" i="32" s="1"/>
  <c r="A172" i="32" s="1"/>
  <c r="A173" i="32" s="1"/>
  <c r="A174" i="32" s="1"/>
  <c r="A175" i="32" s="1"/>
  <c r="A176" i="32" s="1"/>
  <c r="A178" i="32" s="1"/>
  <c r="A179" i="32" s="1"/>
  <c r="A180" i="32" s="1"/>
  <c r="A181" i="32" s="1"/>
  <c r="A183" i="32" s="1"/>
  <c r="A185" i="32" s="1"/>
  <c r="A186" i="32" s="1"/>
  <c r="A188" i="32" s="1"/>
  <c r="A190" i="32" s="1"/>
  <c r="A191" i="32" s="1"/>
  <c r="A192" i="32" s="1"/>
  <c r="A195" i="32" s="1"/>
  <c r="A196" i="32" s="1"/>
  <c r="A197" i="32" s="1"/>
  <c r="A198" i="32" s="1"/>
  <c r="A199" i="32" s="1"/>
  <c r="A201" i="32" s="1"/>
  <c r="A203" i="32" s="1"/>
  <c r="A204" i="32" s="1"/>
  <c r="A206" i="32" s="1"/>
  <c r="A207" i="32" s="1"/>
  <c r="A209" i="32" s="1"/>
  <c r="A211" i="32" s="1"/>
  <c r="A213" i="32" s="1"/>
  <c r="A216" i="32" s="1"/>
  <c r="A217" i="32" s="1"/>
  <c r="A219" i="32" s="1"/>
  <c r="A220" i="32" s="1"/>
  <c r="A222" i="32" s="1"/>
  <c r="A224" i="32" s="1"/>
  <c r="A226" i="32" s="1"/>
  <c r="A227" i="32" s="1"/>
  <c r="A228" i="32" s="1"/>
  <c r="A230" i="32" s="1"/>
  <c r="G16" i="32"/>
  <c r="G435" i="5" l="1"/>
  <c r="C17" i="4" s="1"/>
  <c r="G378" i="5"/>
  <c r="C14" i="4" s="1"/>
  <c r="G29" i="17"/>
  <c r="G36" i="26"/>
  <c r="G51" i="11"/>
  <c r="C11" i="10" s="1"/>
  <c r="C13" i="10" s="1"/>
  <c r="E16" i="9" s="1"/>
  <c r="G262" i="8"/>
  <c r="C21" i="7" s="1"/>
  <c r="G295" i="8"/>
  <c r="C23" i="7" s="1"/>
  <c r="G231" i="32"/>
  <c r="C9" i="31" s="1"/>
  <c r="C10" i="31" s="1"/>
  <c r="E19" i="30" s="1"/>
  <c r="E20" i="30" s="1"/>
  <c r="G239" i="8"/>
  <c r="C16" i="7" s="1"/>
  <c r="G281" i="8"/>
  <c r="C22" i="7" s="1"/>
  <c r="G78" i="8"/>
  <c r="C10" i="7" s="1"/>
  <c r="G83" i="14"/>
  <c r="G809" i="5"/>
  <c r="C40" i="4" s="1"/>
  <c r="C41" i="4" s="1"/>
  <c r="E19" i="3" s="1"/>
  <c r="G353" i="8"/>
  <c r="C28" i="7" s="1"/>
  <c r="G104" i="8"/>
  <c r="C12" i="7" s="1"/>
  <c r="G166" i="29"/>
  <c r="C9" i="28" s="1"/>
  <c r="C10" i="28" s="1"/>
  <c r="E19" i="27" s="1"/>
  <c r="E20" i="27" s="1"/>
  <c r="E26" i="33"/>
  <c r="E17" i="21"/>
  <c r="E17" i="24"/>
  <c r="G89" i="8"/>
  <c r="C11" i="7" s="1"/>
  <c r="G335" i="8"/>
  <c r="C26" i="7" s="1"/>
  <c r="G48" i="23"/>
  <c r="G301" i="20"/>
  <c r="C9" i="19" s="1"/>
  <c r="C10" i="19" s="1"/>
  <c r="G303" i="8"/>
  <c r="C24" i="7" s="1"/>
  <c r="G49" i="8"/>
  <c r="C9" i="7" s="1"/>
  <c r="G44" i="26"/>
  <c r="C13" i="25" s="1"/>
  <c r="C14" i="25" s="1"/>
  <c r="G54" i="17"/>
  <c r="C9" i="16" s="1"/>
  <c r="C10" i="16" s="1"/>
  <c r="G70" i="14"/>
  <c r="C9" i="13" s="1"/>
  <c r="C10" i="13" s="1"/>
  <c r="C19" i="10"/>
  <c r="E17" i="9" s="1"/>
  <c r="G450" i="5"/>
  <c r="C18" i="4" s="1"/>
  <c r="G656" i="5"/>
  <c r="C28" i="4" s="1"/>
  <c r="G69" i="23"/>
  <c r="G116" i="8"/>
  <c r="C13" i="7" s="1"/>
  <c r="G24" i="5"/>
  <c r="C9" i="4" s="1"/>
  <c r="G767" i="5"/>
  <c r="C33" i="4" s="1"/>
  <c r="G782" i="5"/>
  <c r="C34" i="4" s="1"/>
  <c r="G717" i="5"/>
  <c r="C30" i="4" s="1"/>
  <c r="G789" i="5"/>
  <c r="C35" i="4" s="1"/>
  <c r="G388" i="5"/>
  <c r="C15" i="4" s="1"/>
  <c r="G161" i="5"/>
  <c r="C11" i="4" s="1"/>
  <c r="G605" i="5"/>
  <c r="C26" i="4" s="1"/>
  <c r="G761" i="5"/>
  <c r="C32" i="4" s="1"/>
  <c r="G43" i="5"/>
  <c r="C10" i="4" s="1"/>
  <c r="G431" i="5"/>
  <c r="C16" i="4" s="1"/>
  <c r="G641" i="5"/>
  <c r="C27" i="4" s="1"/>
  <c r="G534" i="5"/>
  <c r="C19" i="4" s="1"/>
  <c r="G555" i="5"/>
  <c r="C24" i="4" s="1"/>
  <c r="G578" i="5"/>
  <c r="C25" i="4" s="1"/>
  <c r="G748" i="5"/>
  <c r="C31" i="4" s="1"/>
  <c r="G676" i="5"/>
  <c r="C29" i="4" s="1"/>
  <c r="G368" i="5"/>
  <c r="C12" i="4" s="1"/>
  <c r="G30" i="34"/>
  <c r="C12" i="31" l="1"/>
  <c r="C31" i="7"/>
  <c r="E17" i="6" s="1"/>
  <c r="C12" i="28"/>
  <c r="E18" i="24"/>
  <c r="E20" i="24" s="1"/>
  <c r="C16" i="25"/>
  <c r="F168" i="29"/>
  <c r="M18" i="27"/>
  <c r="M15" i="27"/>
  <c r="M28" i="27"/>
  <c r="E27" i="27" s="1"/>
  <c r="M14" i="27"/>
  <c r="M23" i="27"/>
  <c r="M21" i="27"/>
  <c r="M22" i="27"/>
  <c r="M20" i="27"/>
  <c r="M25" i="27"/>
  <c r="M19" i="27"/>
  <c r="M26" i="27"/>
  <c r="M17" i="27"/>
  <c r="M16" i="27"/>
  <c r="E24" i="27"/>
  <c r="M21" i="30"/>
  <c r="M20" i="30"/>
  <c r="M22" i="30"/>
  <c r="M19" i="30"/>
  <c r="F233" i="32"/>
  <c r="M18" i="30"/>
  <c r="M17" i="30"/>
  <c r="M16" i="30"/>
  <c r="M15" i="30"/>
  <c r="M23" i="30"/>
  <c r="M28" i="30"/>
  <c r="E27" i="30" s="1"/>
  <c r="M14" i="30"/>
  <c r="M25" i="30"/>
  <c r="M26" i="30"/>
  <c r="E24" i="30"/>
  <c r="C12" i="16"/>
  <c r="E18" i="15"/>
  <c r="E20" i="15" s="1"/>
  <c r="C21" i="10"/>
  <c r="C18" i="7"/>
  <c r="E20" i="9"/>
  <c r="E18" i="12"/>
  <c r="E20" i="12" s="1"/>
  <c r="C12" i="13"/>
  <c r="C12" i="19"/>
  <c r="E19" i="18"/>
  <c r="E20" i="18" s="1"/>
  <c r="C13" i="22"/>
  <c r="C14" i="22" s="1"/>
  <c r="C36" i="4"/>
  <c r="E17" i="3" s="1"/>
  <c r="C21" i="4"/>
  <c r="E16" i="3" s="1"/>
  <c r="F32" i="34"/>
  <c r="C9" i="35"/>
  <c r="C10" i="35" s="1"/>
  <c r="C12" i="35" s="1"/>
  <c r="E25" i="33" s="1"/>
  <c r="E28" i="33" s="1"/>
  <c r="H35" i="33" s="1"/>
  <c r="E20" i="3" l="1"/>
  <c r="M23" i="3" s="1"/>
  <c r="E26" i="27"/>
  <c r="E26" i="30"/>
  <c r="C43" i="4"/>
  <c r="F64" i="17"/>
  <c r="M21" i="15"/>
  <c r="M20" i="15"/>
  <c r="M19" i="15"/>
  <c r="M18" i="15"/>
  <c r="M17" i="15"/>
  <c r="M16" i="15"/>
  <c r="M28" i="15"/>
  <c r="E27" i="15" s="1"/>
  <c r="M14" i="15"/>
  <c r="M25" i="15"/>
  <c r="M22" i="15"/>
  <c r="M26" i="15"/>
  <c r="E24" i="15"/>
  <c r="M23" i="15"/>
  <c r="M15" i="15"/>
  <c r="E16" i="6"/>
  <c r="E20" i="6" s="1"/>
  <c r="C33" i="7"/>
  <c r="E18" i="21"/>
  <c r="E20" i="21" s="1"/>
  <c r="C16" i="22"/>
  <c r="E25" i="27"/>
  <c r="F46" i="26"/>
  <c r="M17" i="24"/>
  <c r="M16" i="24"/>
  <c r="M28" i="24"/>
  <c r="E27" i="24" s="1"/>
  <c r="M14" i="24"/>
  <c r="M26" i="24"/>
  <c r="E24" i="24"/>
  <c r="M25" i="24"/>
  <c r="M22" i="24"/>
  <c r="M20" i="24"/>
  <c r="M23" i="24"/>
  <c r="M21" i="24"/>
  <c r="M19" i="24"/>
  <c r="M18" i="24"/>
  <c r="M15" i="24"/>
  <c r="E25" i="30"/>
  <c r="H36" i="33"/>
  <c r="H37" i="33" s="1"/>
  <c r="E21" i="2" s="1"/>
  <c r="D21" i="2"/>
  <c r="F85" i="14"/>
  <c r="M15" i="12"/>
  <c r="M28" i="12"/>
  <c r="E27" i="12" s="1"/>
  <c r="M14" i="12"/>
  <c r="M26" i="12"/>
  <c r="E24" i="12"/>
  <c r="M25" i="12"/>
  <c r="E26" i="12" s="1"/>
  <c r="M23" i="12"/>
  <c r="M22" i="12"/>
  <c r="M20" i="12"/>
  <c r="M18" i="12"/>
  <c r="M16" i="12"/>
  <c r="M17" i="12"/>
  <c r="M19" i="12"/>
  <c r="M21" i="12"/>
  <c r="M17" i="18"/>
  <c r="M16" i="18"/>
  <c r="M15" i="18"/>
  <c r="M28" i="18"/>
  <c r="E27" i="18" s="1"/>
  <c r="M14" i="18"/>
  <c r="M26" i="18"/>
  <c r="E24" i="18"/>
  <c r="M25" i="18"/>
  <c r="M22" i="18"/>
  <c r="M20" i="18"/>
  <c r="M18" i="18"/>
  <c r="M23" i="18"/>
  <c r="M21" i="18"/>
  <c r="F303" i="20"/>
  <c r="M19" i="18"/>
  <c r="M25" i="9"/>
  <c r="E26" i="9" s="1"/>
  <c r="M23" i="9"/>
  <c r="F74" i="11"/>
  <c r="M22" i="9"/>
  <c r="M21" i="9"/>
  <c r="M20" i="9"/>
  <c r="M19" i="9"/>
  <c r="M18" i="9"/>
  <c r="M17" i="9"/>
  <c r="M15" i="9"/>
  <c r="M26" i="9"/>
  <c r="E24" i="9"/>
  <c r="M14" i="9"/>
  <c r="M28" i="9"/>
  <c r="E27" i="9" s="1"/>
  <c r="M16" i="9"/>
  <c r="M25" i="3" l="1"/>
  <c r="M18" i="3"/>
  <c r="M16" i="3"/>
  <c r="M20" i="3"/>
  <c r="M15" i="3"/>
  <c r="M21" i="3"/>
  <c r="M28" i="3"/>
  <c r="E27" i="3" s="1"/>
  <c r="F811" i="5"/>
  <c r="M14" i="3"/>
  <c r="M17" i="3"/>
  <c r="M26" i="3"/>
  <c r="E24" i="3"/>
  <c r="M22" i="3"/>
  <c r="M19" i="3"/>
  <c r="E26" i="24"/>
  <c r="E15" i="1"/>
  <c r="E25" i="9"/>
  <c r="E28" i="9" s="1"/>
  <c r="H35" i="9" s="1"/>
  <c r="E26" i="18"/>
  <c r="E25" i="18"/>
  <c r="E28" i="27"/>
  <c r="H35" i="27" s="1"/>
  <c r="E28" i="30"/>
  <c r="H35" i="30" s="1"/>
  <c r="E25" i="15"/>
  <c r="E25" i="12"/>
  <c r="E28" i="12" s="1"/>
  <c r="H35" i="12" s="1"/>
  <c r="F71" i="23"/>
  <c r="M20" i="21"/>
  <c r="M19" i="21"/>
  <c r="M17" i="21"/>
  <c r="M16" i="21"/>
  <c r="M15" i="21"/>
  <c r="M26" i="21"/>
  <c r="E24" i="21"/>
  <c r="M23" i="21"/>
  <c r="M18" i="21"/>
  <c r="M14" i="21"/>
  <c r="M22" i="21"/>
  <c r="M25" i="21"/>
  <c r="M28" i="21"/>
  <c r="E27" i="21" s="1"/>
  <c r="M21" i="21"/>
  <c r="E26" i="15"/>
  <c r="M15" i="6"/>
  <c r="M28" i="6"/>
  <c r="E27" i="6" s="1"/>
  <c r="M14" i="6"/>
  <c r="M26" i="6"/>
  <c r="E24" i="6"/>
  <c r="M25" i="6"/>
  <c r="M23" i="6"/>
  <c r="F367" i="8"/>
  <c r="M22" i="6"/>
  <c r="M21" i="6"/>
  <c r="M20" i="6"/>
  <c r="M18" i="6"/>
  <c r="M16" i="6"/>
  <c r="M19" i="6"/>
  <c r="M17" i="6"/>
  <c r="E25" i="24"/>
  <c r="E28" i="24" s="1"/>
  <c r="H35" i="24" s="1"/>
  <c r="E26" i="3" l="1"/>
  <c r="E25" i="3"/>
  <c r="E26" i="6"/>
  <c r="E28" i="15"/>
  <c r="H35" i="15" s="1"/>
  <c r="E28" i="18"/>
  <c r="H35" i="18" s="1"/>
  <c r="D19" i="2"/>
  <c r="D20" i="2"/>
  <c r="D18" i="2"/>
  <c r="H36" i="30"/>
  <c r="H37" i="30" s="1"/>
  <c r="E20" i="2" s="1"/>
  <c r="D14" i="2"/>
  <c r="D16" i="2"/>
  <c r="E26" i="21"/>
  <c r="D13" i="2"/>
  <c r="E25" i="6"/>
  <c r="E25" i="21"/>
  <c r="H36" i="27"/>
  <c r="H37" i="27" s="1"/>
  <c r="E19" i="2" s="1"/>
  <c r="E28" i="3" l="1"/>
  <c r="H35" i="3" s="1"/>
  <c r="E28" i="6"/>
  <c r="H35" i="6" s="1"/>
  <c r="D15" i="2"/>
  <c r="E28" i="21"/>
  <c r="H35" i="21" s="1"/>
  <c r="H36" i="12"/>
  <c r="H37" i="12" s="1"/>
  <c r="E14" i="2" s="1"/>
  <c r="H36" i="18"/>
  <c r="H37" i="18" s="1"/>
  <c r="E16" i="2" s="1"/>
  <c r="H36" i="15"/>
  <c r="H37" i="15" s="1"/>
  <c r="E15" i="2" s="1"/>
  <c r="D17" i="2"/>
  <c r="H36" i="9"/>
  <c r="H37" i="9" s="1"/>
  <c r="E13" i="2" s="1"/>
  <c r="H36" i="24"/>
  <c r="H37" i="24" s="1"/>
  <c r="E18" i="2" s="1"/>
  <c r="D11" i="2" l="1"/>
  <c r="E17" i="1"/>
  <c r="D12" i="2"/>
  <c r="H36" i="21"/>
  <c r="H37" i="21" s="1"/>
  <c r="E17" i="2" s="1"/>
  <c r="H36" i="6"/>
  <c r="H37" i="6" s="1"/>
  <c r="E12" i="2" s="1"/>
  <c r="H36" i="3"/>
  <c r="E19" i="1"/>
  <c r="D22" i="2" l="1"/>
  <c r="E20" i="1"/>
  <c r="E21" i="1" s="1"/>
  <c r="H37" i="3"/>
  <c r="E11" i="2" s="1"/>
  <c r="E22" i="2" s="1"/>
</calcChain>
</file>

<file path=xl/sharedStrings.xml><?xml version="1.0" encoding="utf-8"?>
<sst xmlns="http://schemas.openxmlformats.org/spreadsheetml/2006/main" count="6136" uniqueCount="2451">
  <si>
    <t>Stavba :  - ZŠ Jungmannova - vybudování odborných učeben (IV. etapa)</t>
  </si>
  <si>
    <t>Objekt : D.1.4.5 - Slaboproudé rozvody</t>
  </si>
  <si>
    <t xml:space="preserve">Datum zpracování : </t>
  </si>
  <si>
    <t>SOUPIS PRACÍ S VÝKAZEM VÝMĚR</t>
  </si>
  <si>
    <t>Poř.</t>
  </si>
  <si>
    <t>čís.</t>
  </si>
  <si>
    <t>pol.</t>
  </si>
  <si>
    <t>1.</t>
  </si>
  <si>
    <t>Kód položky</t>
  </si>
  <si>
    <t>2.</t>
  </si>
  <si>
    <t>Název položky</t>
  </si>
  <si>
    <t>3.</t>
  </si>
  <si>
    <t>M.J.</t>
  </si>
  <si>
    <t>4.</t>
  </si>
  <si>
    <t>Množství</t>
  </si>
  <si>
    <t>5.</t>
  </si>
  <si>
    <t>CENA</t>
  </si>
  <si>
    <t>jednotková</t>
  </si>
  <si>
    <t>6.</t>
  </si>
  <si>
    <t>celková</t>
  </si>
  <si>
    <t>7.</t>
  </si>
  <si>
    <t>MONTÁŽNÍ PRÁCE:</t>
  </si>
  <si>
    <t>oddíl M22</t>
  </si>
  <si>
    <t>Montáže slaboproud:</t>
  </si>
  <si>
    <t>Dodávky</t>
  </si>
  <si>
    <t>DATOVÁ KABELÁŽ</t>
  </si>
  <si>
    <t>Datové rozvaděče</t>
  </si>
  <si>
    <t>NÁSTĚNNÉ 19" ROZVÁDĚČE</t>
  </si>
  <si>
    <t>Rozvaděč nástěnný. 12U/600x600, šedý, dveře sklo, KOMPLET</t>
  </si>
  <si>
    <t>ks</t>
  </si>
  <si>
    <t>panel napájecí, 6x230V, přepěťová ochrana, 19", 2U, UTE, vypínač, 3m, RAL9005</t>
  </si>
  <si>
    <t>OPTICKÁ KAZETA DO NOVÉHO ROZVADĚČE 12U</t>
  </si>
  <si>
    <t>KAZETOVÝ OPTICKÝ PANEL PRO MAX. 24 VLÁKEN 1U</t>
  </si>
  <si>
    <t>OPTICKÁ KAZETA PRO MAX. 24 VLÁKEN VČETNE DRŽÁKU SVÁRŮ</t>
  </si>
  <si>
    <t>BLOK LC SM 12 VLÁKEN</t>
  </si>
  <si>
    <t>PIGTAIL LC OS2 1M LSZH</t>
  </si>
  <si>
    <t>TRUB. NA OCHR. SVÁRU 12KS</t>
  </si>
  <si>
    <t>Svár optického vlákna</t>
  </si>
  <si>
    <t>Měření optické sítě (optického vlákna)</t>
  </si>
  <si>
    <t>STOJANOVÉ 19" ROZVÁDĚČE</t>
  </si>
  <si>
    <t>Rozvaděč stojan. 42U/600x800, šedý, dveře sklo, KOMPLET</t>
  </si>
  <si>
    <t>ventilační jednotka, 6x ventilátor, 230V, s termostatem 19"</t>
  </si>
  <si>
    <t>Ukládací plato 450mm 1U-4b.černé, nosnost 45kg</t>
  </si>
  <si>
    <t>Sada montážní VNT 3, 6</t>
  </si>
  <si>
    <t>kolečka bržděná sada</t>
  </si>
  <si>
    <t>OPTICKÁ KAZETA DO NOVÉHO ROZVADĚČE 42U</t>
  </si>
  <si>
    <t>OPTICKÁ KAZETA DO STÁVAJÍCÍHO ROZVADĚČE</t>
  </si>
  <si>
    <t>ZÁSUVKOVÉ ŘEŠENÍ 2x RJ45 CAT6, UTP NA STĚNU</t>
  </si>
  <si>
    <t>Keystone modul úhlový se záclonkou 1xRJ45 UTP kat.6, bílý</t>
  </si>
  <si>
    <t>Kryt komunikační zásuvky - čelní dvoudílná část adaptéru Euro barva bílá/bílá</t>
  </si>
  <si>
    <t>Třmen komunikační zásuvky - zadní jednodílná část adaptéru Euro, barva černá</t>
  </si>
  <si>
    <t>Instalační rámeček, výška 1, šířka 1, barva bílá/bílá</t>
  </si>
  <si>
    <t>Univerzální krabice pro přístroje</t>
  </si>
  <si>
    <t>ZÁSUVKOVÉ ŘEŠENÍ 2x RJ45 CAT6, UTP DO PODLAHOVÉ KRABICE MODUL 45x45</t>
  </si>
  <si>
    <t>Držák keystone modulu 45x22.5</t>
  </si>
  <si>
    <t>ZÁSUVKOVÉ ŘEŠENÍ 4x RJ45 CAT6, UTP DO PODLAHOVÉ KRABICE MODUL 45x45</t>
  </si>
  <si>
    <t>19" propojovací panely  Cat.6 UTP</t>
  </si>
  <si>
    <t>Patch panel 1U, 24xRJ45, osazený UTP kat.6</t>
  </si>
  <si>
    <t>19" HORIZONTÁLNÍ ORGANIZÁTOR 1U KOV</t>
  </si>
  <si>
    <t>Modulární konektory</t>
  </si>
  <si>
    <t>Nestíněný konektor RJ45 CAT6 UTP 8p8c pro drát, kulatý kabel, s vložkou</t>
  </si>
  <si>
    <t>Propojovací kabely Cat.6 UTP</t>
  </si>
  <si>
    <t>Propojovací kabel UTP kat.6, 2 metry, barva šedá</t>
  </si>
  <si>
    <t>Montáž a měření datové sítě</t>
  </si>
  <si>
    <t>Konektorování</t>
  </si>
  <si>
    <t>Kompletní měření metalické sítě (kabelu)</t>
  </si>
  <si>
    <t>ACCESS POINT + SWITCH</t>
  </si>
  <si>
    <t>WiFi Access Point a WiFi 6, 802.11ax, až 5,3 Gbps, Dual-band, 2 × GLAN, Gigabit LAN a PoE (Power over Ethernet)</t>
  </si>
  <si>
    <t>ZYXEL GS1920-48V2 50-PORT GIGABIT WEBMANAGED SWITCH, 44X GIGABIT RJ45, 4X GIGABIT RJ45/SFP, 2X SFP + Mini GBIC</t>
  </si>
  <si>
    <t>ZYXEL GS1920-48HPV2 52-PORT GIGABIT WEBMANAGED POE SWITCH, 48X GIGABIT RJ45, 4X GIGABIT RJ45/SFP, 2X SFP, 375W PRO POE + Mini GBIC</t>
  </si>
  <si>
    <t>Interaktivní UPS, 1/1fáze, 1150VA/770W, montáž do Rack 1U</t>
  </si>
  <si>
    <t>Implementace a nastavení dle požadavku zákazníka</t>
  </si>
  <si>
    <t>hod</t>
  </si>
  <si>
    <t>KAMEROVÝ SYSTÉM</t>
  </si>
  <si>
    <t>CCTV</t>
  </si>
  <si>
    <t>NVR pro 16 IP kamer, až 8MP, H.265, 16x PoE, HDMI, 4K, I/O, bez HDD</t>
  </si>
  <si>
    <t>HDD k rekordérům, 4TB, WD nová řada PURZ</t>
  </si>
  <si>
    <t>On-line UPS 1/1fáze, 2000VA/1800W, IEC zásuvky, Rack provedení</t>
  </si>
  <si>
    <t>IP bullet kamera, 4MP, MZVF, 2.8-12mm, WDR 120dB, IR 30m, H.265(+), IP67</t>
  </si>
  <si>
    <t>Patice pod kameru</t>
  </si>
  <si>
    <t>Programování, uvedení do trvalého provozu</t>
  </si>
  <si>
    <t>Systému CCTV komplet vč. programovani SW</t>
  </si>
  <si>
    <t>ZAŠKOLENÍ A INSTRUKTÁŽ OSOBY UŽIVATELE NA ZAŘÍZENÍ</t>
  </si>
  <si>
    <t>OSTATNÍ SLABOPROUD</t>
  </si>
  <si>
    <t>PODRUŽNÉ HODINY,  ANALOGOVÉ</t>
  </si>
  <si>
    <t>Plastové podružné analogové hodiny, pruměr číselníku 40 cm, kompatibilní se stávající hlavní jednotkou</t>
  </si>
  <si>
    <t>AKUSTICKÁ SIGNALIZACE -ZVONKY</t>
  </si>
  <si>
    <t>Zvonek školní 75 V, kompatibilní se stávajícím systémem zvonění</t>
  </si>
  <si>
    <t>AKUSTICKÁ SIGNALIZACE -WC</t>
  </si>
  <si>
    <t>Napaječ</t>
  </si>
  <si>
    <t>Služební jednotka</t>
  </si>
  <si>
    <t>Svítidlo</t>
  </si>
  <si>
    <t>Tlačítko nouzového volání (WC)</t>
  </si>
  <si>
    <t>Alarmová jednotka</t>
  </si>
  <si>
    <t>PRACE SPOJENÉ s</t>
  </si>
  <si>
    <t>demontáží stávajícího zařízení</t>
  </si>
  <si>
    <t>úpravou stav. zařízení</t>
  </si>
  <si>
    <t>zabezp. stav. zaříz. proti posk.</t>
  </si>
  <si>
    <t>KOORDINACE POSTUPU PRACI</t>
  </si>
  <si>
    <t xml:space="preserve"> s ostatnimi profesemi</t>
  </si>
  <si>
    <t>HOD. ZÚČTOVACÍ SAZBY HLAVA XI</t>
  </si>
  <si>
    <t>Výchozí revize</t>
  </si>
  <si>
    <t>Vyhot. zprávy o vých.revizi</t>
  </si>
  <si>
    <t>Dokumentace sktutečného provedení</t>
  </si>
  <si>
    <t>ELEKTROMONTÁŽE</t>
  </si>
  <si>
    <t>Revizní otvor do SDK podhledu 600x600</t>
  </si>
  <si>
    <t>INSTALAČNÍ KRABICE</t>
  </si>
  <si>
    <t>KP 68 KRABICE PŘÍSTROJOVÁ</t>
  </si>
  <si>
    <t>KU 68 LD/1 KRABICE UNIVERZÁLNÍ</t>
  </si>
  <si>
    <t>KU 68 LD/2 KRABICE ODBOČNÁ</t>
  </si>
  <si>
    <t>Datový kabel optický OS2 SM</t>
  </si>
  <si>
    <t>OPTICKÝ KABEL SM 12 VLÁKEN 9/125</t>
  </si>
  <si>
    <t>m</t>
  </si>
  <si>
    <t>KABELY PRO ROZVOD SLABOPROUDU</t>
  </si>
  <si>
    <t>Instalační datový kabel vnitřní CAT6 UTP LSOH B2ca s1 d1 a1</t>
  </si>
  <si>
    <t>Instalační kabel vnitřní PRAFlaSafe 2x1,5 B2ca s1 d1 a1</t>
  </si>
  <si>
    <t>VODIČ JEDNOŽILOVÝ, IZOLACE</t>
  </si>
  <si>
    <t>CY 6  mm2, žlutozelený, pevně</t>
  </si>
  <si>
    <t>CY 10  mm2, žlutozelený, pevně</t>
  </si>
  <si>
    <t>UZEMNĚNÍ</t>
  </si>
  <si>
    <t xml:space="preserve"> NA STÁVAJÍCÍ UZEMNĚNÍ</t>
  </si>
  <si>
    <t xml:space="preserve"> ZMĚŘENÍ ZEMNÍHO ODPORU</t>
  </si>
  <si>
    <t>TRUBKA OHEBNÁ POD OMÍTKU / DO BETOBU</t>
  </si>
  <si>
    <t>D 23 mm</t>
  </si>
  <si>
    <t>D 32 mm</t>
  </si>
  <si>
    <t>LIŠTA ELINSTAL. VKLÁDACÍ</t>
  </si>
  <si>
    <t>LV 40/15</t>
  </si>
  <si>
    <t>LV 40/40</t>
  </si>
  <si>
    <t>ELEKTRO-INSTALAČNÍ ŽLABY</t>
  </si>
  <si>
    <t>ŽLAB 125/50  VČETNĚ VÍKA, KONZOL A MONTÁŽNÍCH DÍLŮ KOMPLET</t>
  </si>
  <si>
    <t>ŽLAB 62/50  VČETNĚ VÍKA, KONZOL A MONTÁŽNÍCH DÍLŮ KOMPLET</t>
  </si>
  <si>
    <t>OSAZENÍ HMOŽDINKY</t>
  </si>
  <si>
    <t>HM  6 tvrdé cihly nebo kámen</t>
  </si>
  <si>
    <t>HM  8 tvrdé cihly nebo kámen</t>
  </si>
  <si>
    <t>VYBOURANI OTVORU VE STENE BETONOVE DO PRUMERU 60mm</t>
  </si>
  <si>
    <t xml:space="preserve"> Stena do 450mm</t>
  </si>
  <si>
    <t>ZAZDIVKA OTVORU O PLOSE DO 2.25 dm2 VE ZDIVU</t>
  </si>
  <si>
    <t>VYTVOŘENÍ PROTIPOŽARNÍ PŘEPÁŽKY NA CELOPLASTOVÉM KABELU</t>
  </si>
  <si>
    <t>EI 60 Kabel. přepážka do 100mm2 komplet vč. označení z obou stran</t>
  </si>
  <si>
    <t>STAVEBNÍ PRÁCE VČETNĚ ZAPRAVENÍ A MALBY</t>
  </si>
  <si>
    <t>VYSEKANI RYH VE ZDIVU CIHELNEM - HLOUBKA 30mm</t>
  </si>
  <si>
    <t>DRÁŽKA VE ZDIVU 60x30mm</t>
  </si>
  <si>
    <t>DRÁŽKA VE ZDIVU 80x30mm</t>
  </si>
  <si>
    <t>OMITKA RYH VE STENACH MALTOU</t>
  </si>
  <si>
    <t xml:space="preserve"> Sire do 60 mm vč. zapravení</t>
  </si>
  <si>
    <t xml:space="preserve"> Sire do 80 mm vč. zapravení</t>
  </si>
  <si>
    <t>VÝMALBA</t>
  </si>
  <si>
    <t>Výmalba bílá 2x nátěr vč. penetrace</t>
  </si>
  <si>
    <t>m2</t>
  </si>
  <si>
    <t>CISTENI BUDOV ZAMETANIM</t>
  </si>
  <si>
    <t>demontáží stav. rozvodu</t>
  </si>
  <si>
    <t>úpravou stav. rozvodu</t>
  </si>
  <si>
    <t>napojením ze stav.rozvodu</t>
  </si>
  <si>
    <t>ukladaním kabelu do stav.tras</t>
  </si>
  <si>
    <t>likvidací odpadu vč. přepravy</t>
  </si>
  <si>
    <t>kg</t>
  </si>
  <si>
    <t>DROBNÉ NESPECIFIKOVANÉ PŘÍSLUŠENSTVÍ</t>
  </si>
  <si>
    <t>Podružný materiál</t>
  </si>
  <si>
    <t>kpl</t>
  </si>
  <si>
    <t>EVAKUAČNÍ ROZHLAS / EVR</t>
  </si>
  <si>
    <t>Digitální ústředna evakuačního rozhlasu dle EN54-16 v kompaktním nástěnném provedení All-In-One bez instalace do 19" rozváděče. Pracovní výkon 600W + 200W záložní zesilovače, 6 zón s možností rozšíření přídavnými zónovými moduly až na 36 zón. 6 audio kanálů s digitálním zpracováním signálu, nezávislé nastavení úrovně a ekvalizace pro každý audio kanál. Interní paměť pro 16 audio zpráv o celkové kapacitě až 16 minut, možnost současné reprodukce různých zpráv do různých zón. 3 digitální sběrnice L-Net pro připojení celkem až 16 mikrofonních stanic a dalších periferních zařízení s možností redundantní kruhové topologie, 2 digitální sběrnice G-Net pro sesíťování ústředen s kruhovou topologií, garantovaná délka trasy každé sběrnice L-Net i G-Net až 250m při použití metalického stíněného kabelu Cat5e nebo vyšší resp. 2km při použití MM optického vedení, 6+2 evakuačních řídicích vstupů s dohledem, 2 stavové řídicí výstupy, 8+8 univerzálních řídicích vstupů/výstupů, 2 audio vstupy pro připojení evakuačního mikrofonu a/nebo zdroje hudby. Ovládací panel s ručním evakuačním mikrofonem a veškerými povinnými indikacemi dle EN54-16 na předním krytu. Kompletní dohledové funkce dle EN54-16 i EN60849 včetně dohledu a dobíjení interních záložních akumulátorů, certifikace dle EN54-16 číslo 0560-CPR-152190001-00 včetně fázované evakuace (čl. 7.5) a manuálního umlčení / nulování stavu Hlasový poplach (čl. 7.6.2 a 7.7.2). Kryt ocel + ABS, IP30, rozměry (ŠxVxH) 520x800x280mm, hmotnost bez akumulátorů 29kg, prostor pro 2ks akumulátorů 10-55Ah á max. 230x138x207, celková max. hmotnost akumulátorů 32,6kg.</t>
  </si>
  <si>
    <t>Kompaktní evakuační rozhlasová ústředna 600 W / 6 zón, záložní zesilovače</t>
  </si>
  <si>
    <t>Evakuační mikrofon na stůl / na stěnu, vč. krytu</t>
  </si>
  <si>
    <t>Akumulátor 12V/40Ah ohniodolný, šroubové svorky M6, životnost až 10 let, VdS</t>
  </si>
  <si>
    <t>Provozní kniha EVR, drátěná kroužková vazba, číslované listy</t>
  </si>
  <si>
    <t>Modul zakončení reproduktorové linky</t>
  </si>
  <si>
    <t>Stropní reproduktor dle EN54-24 s úzkým rámečkem o šířce jen 6mm. Technická data dle EN54-24: jmenovitý šumový výkon a napětí 6W @ 100V, výkonové odbočky až do 0,8W, citlivost 80dB @ 1W/4m, max. úroveň akustického tlaku 87dB @ 4m, frekvenční charakteristika 60Hz-20kHz, úhel pokrytí H+V 160°/170°/160°/60° @ 0,5/1/2/4kHz. Certifikace dle EN54-24 číslo 1438-CPR-0656, typ A - vnitřní aplikace, certifikován pro použití bez požárního krytu. Tělo i mřížka kov, barva bílá. Zadní kryt proti prachu a vodě. Pružinová svorkovnice pro rychlé připojení vodiče bez šroubování, zdvojené svorky pro možnost průběžného zapojení (daisy-chain)</t>
  </si>
  <si>
    <t>Nástěnný reproduktor 2-pásmový 10W @ 100V. Technická data dle EN54-24: citlivost 74dB @ 1W/4m, plast, bílý, keramická svorkovnice s tepelnou pojistkou dle BS-5839-8, certifikace dle EN54-24 číslo 0359-CPD-0102</t>
  </si>
  <si>
    <t>Uvedení do provozu vč. programování EVR</t>
  </si>
  <si>
    <t>Komplexní vyzkoušení systému</t>
  </si>
  <si>
    <t>Povinná náležitost dle ČSN EN 60849: Odborné měření srozumitelnosti vč. měřicího protokolu</t>
  </si>
  <si>
    <t>Povinná náležitost dle ČSN EN 60849: Odborné měření skutečné impedance 100V linek vč. měřicího protokolu</t>
  </si>
  <si>
    <t>EVR</t>
  </si>
  <si>
    <t>Dokumentace skutečného provedení</t>
  </si>
  <si>
    <t>Elektromontáže</t>
  </si>
  <si>
    <t>POŽÁRNĚ ODOLNÉ VEDENÍ</t>
  </si>
  <si>
    <t>Požárně odolná propojovací krabice; P60-R150x200x80</t>
  </si>
  <si>
    <t>požárně odolný kabel PRAFlaGuard FTP datový kabel Cat5 4x2x0,5 S TŘÍDOU REAKCE NA OHEŇ  B2ca s1 d1 P30-R</t>
  </si>
  <si>
    <t xml:space="preserve">požárně odolný kabel PRAFlaDur 2x2.5 -O hnědý kabel P30-R, B2ca s1 d1 </t>
  </si>
  <si>
    <t>kabelová příchytka protipožární HL P1 12 VČ. ŠROUBU DO BETONU HL S 7,5*82; max. vzdálenost úchytek 0,3m</t>
  </si>
  <si>
    <t>kabelová příchytka protipožární HL P2 12 VČ. ŠROUBU DO BETONU HL S 7,5*82; max. vzdálenost úchytek 0,3m</t>
  </si>
  <si>
    <t>M22</t>
  </si>
  <si>
    <t>MONTÁŽE SLABOPROUD CELKEM</t>
  </si>
  <si>
    <t>Základní rozpočtové náklady stav. objektu celkem (bez DPH) :</t>
  </si>
  <si>
    <t>REKAPITULACE ROZPOČTU</t>
  </si>
  <si>
    <t>Oddíl</t>
  </si>
  <si>
    <t>Název oddílu / řemeslného oboru</t>
  </si>
  <si>
    <t>BEZ DPH</t>
  </si>
  <si>
    <t>Montáže slaboproud</t>
  </si>
  <si>
    <t>MONTÁŽNÍ PRÁCE CELKEM</t>
  </si>
  <si>
    <t>Základní rozpočtové náklady stavebního objektu celkem</t>
  </si>
  <si>
    <t>KRYCÍ LIST ROZPOČTU</t>
  </si>
  <si>
    <t>Kód objektu:</t>
  </si>
  <si>
    <t>Název objektu:</t>
  </si>
  <si>
    <t>JKSO:</t>
  </si>
  <si>
    <t>Cenová úroveň:</t>
  </si>
  <si>
    <t>D.1.4.5</t>
  </si>
  <si>
    <t>Slaboproudé rozvody</t>
  </si>
  <si>
    <t/>
  </si>
  <si>
    <t>Kód stavby:</t>
  </si>
  <si>
    <t>Název stavby:</t>
  </si>
  <si>
    <t>SKP:</t>
  </si>
  <si>
    <t>Účelová M.J:</t>
  </si>
  <si>
    <t>ZŠ Jungmannova - vybudování odborných učeben (IV. etapa)</t>
  </si>
  <si>
    <t>Projektant:</t>
  </si>
  <si>
    <t>Objednatel:</t>
  </si>
  <si>
    <t>Počet listů:</t>
  </si>
  <si>
    <t>Zpracovatel:</t>
  </si>
  <si>
    <t>Ing. Arch. Petr Němec, Atelier Němec s.r.o.</t>
  </si>
  <si>
    <t>Počet účel. měrných jednotek:</t>
  </si>
  <si>
    <t>Náklady na měrnou jednotku:</t>
  </si>
  <si>
    <t>Zakázkové čís.:</t>
  </si>
  <si>
    <t>Zhotovitel:</t>
  </si>
  <si>
    <t>ROZPOČTOVÉ NÁKLADY</t>
  </si>
  <si>
    <t>Základní rozpočtové náklady (ZRN)</t>
  </si>
  <si>
    <t>Vedlejší rozpočtové náklady (VRN)</t>
  </si>
  <si>
    <t>Dodávka celkem</t>
  </si>
  <si>
    <t>Montáž celkem</t>
  </si>
  <si>
    <t>Z</t>
  </si>
  <si>
    <t>HSV celkem</t>
  </si>
  <si>
    <t>R</t>
  </si>
  <si>
    <t>PSV celkem</t>
  </si>
  <si>
    <t>N</t>
  </si>
  <si>
    <t>Instalace</t>
  </si>
  <si>
    <t>:</t>
  </si>
  <si>
    <t>Montáže</t>
  </si>
  <si>
    <t>ZRN celkem</t>
  </si>
  <si>
    <t>I: Projektové práce</t>
  </si>
  <si>
    <t>II: Technologie</t>
  </si>
  <si>
    <t>VII: Mobiliář</t>
  </si>
  <si>
    <t>ZRN+I+II+VII</t>
  </si>
  <si>
    <t>Ztížené výrobní podmínky</t>
  </si>
  <si>
    <t>%</t>
  </si>
  <si>
    <t>Oborová přirážka</t>
  </si>
  <si>
    <t>Přesun stavebních kapacit</t>
  </si>
  <si>
    <t>Mimostaveništní doprava</t>
  </si>
  <si>
    <t>Zařízení staveniště</t>
  </si>
  <si>
    <t>Provoz investora</t>
  </si>
  <si>
    <t>Kompletační činnost</t>
  </si>
  <si>
    <t>Ostatní VRN</t>
  </si>
  <si>
    <t>Rezerva</t>
  </si>
  <si>
    <t>Ostatní rozpočtové náklady (ORN)</t>
  </si>
  <si>
    <t>Doplňkové rozpočtové náklady (DRN)</t>
  </si>
  <si>
    <t>VRN celkem</t>
  </si>
  <si>
    <t>ORN celkem</t>
  </si>
  <si>
    <t>DRN celkem</t>
  </si>
  <si>
    <t>Náklady celkem</t>
  </si>
  <si>
    <t>Vypracoval</t>
  </si>
  <si>
    <t>Za zhotovitele</t>
  </si>
  <si>
    <t>Za objednatele</t>
  </si>
  <si>
    <t>Jméno:</t>
  </si>
  <si>
    <t>Datum:</t>
  </si>
  <si>
    <t>Podpis:</t>
  </si>
  <si>
    <t>Základ pro DPH</t>
  </si>
  <si>
    <t>%  činí :</t>
  </si>
  <si>
    <t>Kč</t>
  </si>
  <si>
    <t>DPH</t>
  </si>
  <si>
    <t>CENA ZA OBJEKT CELKEM VČETNĚ DPH:</t>
  </si>
  <si>
    <t>Poznámky:</t>
  </si>
  <si>
    <t>Objekt : D.1.4.4 - Silnoproudá elektrotechnika a bleskosvod</t>
  </si>
  <si>
    <t>oddíl M21</t>
  </si>
  <si>
    <t>Montáže silnoproud:</t>
  </si>
  <si>
    <t>SIL.1.1</t>
  </si>
  <si>
    <t>Vyhledání stávající kabeláže, označení tras stávajících, označení tras nových, zajištění ochrany při stavbě</t>
  </si>
  <si>
    <t>SIL.1.2</t>
  </si>
  <si>
    <t>Rozvodnice ozn. R-SPD, RE; skříň, IP65, tř. ochraným I, včetně montáže (pro SPD umístěná na střeše)</t>
  </si>
  <si>
    <t>Poznámka k položce: Rozvodná skříň s DIN lištami s příslušenstvím</t>
  </si>
  <si>
    <t>SIL.1.3</t>
  </si>
  <si>
    <t>Rozvaděč R EPZ/UPS; rozvodnice, protipožární, EI30, tř. ochraným II, 96 mod., včetně montáže</t>
  </si>
  <si>
    <t>Poznámka k položce: Rozvodná skříň s DIN lištami min 96 modulů a příslušenstvím</t>
  </si>
  <si>
    <t>Rozvaděč RG 3.0; rozvodnice, IP40, tř. ochraným II, 108 mod., včetně montáže</t>
  </si>
  <si>
    <t>Poznámka k položce: Rozvodná skříň s DIN lištami 72 modulů a příslušenstvím</t>
  </si>
  <si>
    <t>SIL.1.4</t>
  </si>
  <si>
    <t>Rozvaděč RG 4.0; rozvodnice, IP40, tř. ochraným II, 108 mod., včetně montáže</t>
  </si>
  <si>
    <t>Poznámka k položce: Rozvodná skříň s DIN lištami 22 modulů a příslušenství</t>
  </si>
  <si>
    <t>SIL.1.5</t>
  </si>
  <si>
    <t>Montáž jističů jednopólových do 25 A v rozvaděči se zapojením vodičů</t>
  </si>
  <si>
    <t>SIL.1.6</t>
  </si>
  <si>
    <t>Montáž jističů třipólových do 25 A v rozvaděči se zapojením vodičů</t>
  </si>
  <si>
    <t>Poznámka k položce: včetně zapojení hlavního vypínače</t>
  </si>
  <si>
    <t>SIL.1.7</t>
  </si>
  <si>
    <t>Montáž jističů třípólových do 63 A v rozvaděči se zapojením vodičů</t>
  </si>
  <si>
    <t>SIL.1.8</t>
  </si>
  <si>
    <t>Montáž jističů třípólových nn do 100 A ve skříni se zapojením vodičů</t>
  </si>
  <si>
    <t>SIL.1.9</t>
  </si>
  <si>
    <t>Jistič 2A/1P/B/10kA</t>
  </si>
  <si>
    <t>SIL.1.10</t>
  </si>
  <si>
    <t>Jistič 10A/1P/B/10kA</t>
  </si>
  <si>
    <t>SIL.1.11</t>
  </si>
  <si>
    <t>Jistič 16A/1P/B/10kA</t>
  </si>
  <si>
    <t>SIL.1.12</t>
  </si>
  <si>
    <t>Jistič 16A/1P/C/10kA</t>
  </si>
  <si>
    <t>SIL.1.13</t>
  </si>
  <si>
    <t>Jistič 16A/3P/B/10kA</t>
  </si>
  <si>
    <t>SIL.1.14</t>
  </si>
  <si>
    <t>Jistič 20A/3P/C/10kA</t>
  </si>
  <si>
    <t>SIL.1.15</t>
  </si>
  <si>
    <t>Jistič 32A/3P/C/10kA</t>
  </si>
  <si>
    <t>SIL.1.16</t>
  </si>
  <si>
    <t>Jistič 32A/3P/B/10kA</t>
  </si>
  <si>
    <t>SIL.1.17</t>
  </si>
  <si>
    <t>Jistič 40A/3P/B/10kA</t>
  </si>
  <si>
    <t>SIL.1.18</t>
  </si>
  <si>
    <t>Proudový chránič s nadproudovou ochranou 2A/1N/B/0,03</t>
  </si>
  <si>
    <t>SIL.1.19</t>
  </si>
  <si>
    <t>Proudový chránič s nadproudovou ochranou 16A/1N/B/0,03</t>
  </si>
  <si>
    <t>SIL.1.20</t>
  </si>
  <si>
    <t>Proudový chránič s nadproudovou ochranou 10A/1N/B/0,03</t>
  </si>
  <si>
    <t>SIL.1.21</t>
  </si>
  <si>
    <t>Hlavní vypínač IS-40/3</t>
  </si>
  <si>
    <t>SIL.1.22</t>
  </si>
  <si>
    <t>Montáž přepěťových ochran T2 jednopólových</t>
  </si>
  <si>
    <t>SIL.1.23</t>
  </si>
  <si>
    <t xml:space="preserve">Montáž přepěťových ochran typu T1+T2 třípólových </t>
  </si>
  <si>
    <t>SIL.1.24</t>
  </si>
  <si>
    <t>Přepěťová ochrana typu SPD T1+T2</t>
  </si>
  <si>
    <t>SIL.1.25</t>
  </si>
  <si>
    <t>Přepěťová ochrana typu SPD T2</t>
  </si>
  <si>
    <t>SIL.1.26</t>
  </si>
  <si>
    <t>MET přípojnice (ekvipotencionlní  MET, s příslušenstvím.)</t>
  </si>
  <si>
    <t>SIL.1.27</t>
  </si>
  <si>
    <t>POP přípojnice (ekvipotencionlní MET, s příslušenstvím.)</t>
  </si>
  <si>
    <t>SIL.1.28</t>
  </si>
  <si>
    <t>Montáž vyrážecí tlačítko s příslušenstvím, NC kontakt,  kabeláž 40m s funkční integritou, vyrážecí cívka, ochrana proti náhodnému stisknutí</t>
  </si>
  <si>
    <t>SIL.1.29</t>
  </si>
  <si>
    <t>Tlačítko vyrážecí tlačítko s příslušenstvím, NC kontakt,  kabeláž 40m s funkční integritou, vyrážecí cívka, ochrana proti náhodnému stisknutí</t>
  </si>
  <si>
    <t>SIL.1.30</t>
  </si>
  <si>
    <t>Montáž transformátor na DIN lištu 230V/24V</t>
  </si>
  <si>
    <t>SIL.1.31</t>
  </si>
  <si>
    <t>Transformátor na DIN lištu 230V/24V</t>
  </si>
  <si>
    <t>SIL.1.32</t>
  </si>
  <si>
    <t>Montáž zásuvek domovních se zapojením vodičů 16 A</t>
  </si>
  <si>
    <t>Poznámka k položce: včetně instalace rámečků</t>
  </si>
  <si>
    <t>SIL.1.33</t>
  </si>
  <si>
    <t>Zásuvka dvojnásobná s ochrannými kolíky, s clonkami, s natočenou dutinou  16 A, 250 V AC</t>
  </si>
  <si>
    <t>SIL.1.34</t>
  </si>
  <si>
    <t>Zásuvka jednoduchá s ochraným kolíkem, s clonkou 16 A, 250 V AC</t>
  </si>
  <si>
    <t>SIL.1.35</t>
  </si>
  <si>
    <t>Zásuvka jednoduchá s ochraným kolíkem, s clonkou, s přepěťovou ochranou 16 A, 250 V AC</t>
  </si>
  <si>
    <t>SIL.1.36</t>
  </si>
  <si>
    <t>Montáž podlahové krabice 6-10modulů se zapojením vodičů 16 A</t>
  </si>
  <si>
    <t>SIL.1.37</t>
  </si>
  <si>
    <t>Podlahová krabice (6x230V zásuvkový modul, Ocel, Šedá, IK10, IP55, 8modulů)</t>
  </si>
  <si>
    <t>SIL.1.38</t>
  </si>
  <si>
    <t>Podlahová krabice (4x230V zásuvkový modul, Ocel, Šedá, IK10, IP55, 6modulů)</t>
  </si>
  <si>
    <t>SIL.1.39</t>
  </si>
  <si>
    <t>Montáž spínačů jedno nebo dvoupólových se zapojením vodičů, řazení 1-7 jednopólových</t>
  </si>
  <si>
    <t>SIL.1.40</t>
  </si>
  <si>
    <t>Spínač řaz.č.1 IP20</t>
  </si>
  <si>
    <t>SIL.1.41</t>
  </si>
  <si>
    <t>Spínač řaz.č.6 IP20</t>
  </si>
  <si>
    <t>SIL.1.42</t>
  </si>
  <si>
    <t>Montáž vodičů izolovaných měděných bez ukončení uložených pod omítku plných a laněných (např. CY), průřezu žíly 6 až 16 mm2</t>
  </si>
  <si>
    <t>SIL.1.43</t>
  </si>
  <si>
    <t>vodič CY4 žl/zel.</t>
  </si>
  <si>
    <t>SIL.1.44</t>
  </si>
  <si>
    <t>vodič CY6 žl/zel.</t>
  </si>
  <si>
    <t>SIL.1.45</t>
  </si>
  <si>
    <t>vodič CY16 žl/zel.</t>
  </si>
  <si>
    <t>SIL.1.46</t>
  </si>
  <si>
    <t>Montáž kabelů měděných bez ukončení plných kulatých (např. CYKY), průřezu žil 1,5 až 6 mm2</t>
  </si>
  <si>
    <t>SIL.1.47</t>
  </si>
  <si>
    <t>Montáž kabelů měděných bez ukončení plných kulatých (např. CYKY), průřezu žil 6 až 16 mm2</t>
  </si>
  <si>
    <t>SIL.1.48</t>
  </si>
  <si>
    <t>kabel CXKH-R-J 2x1,5</t>
  </si>
  <si>
    <t>SIL.1.49</t>
  </si>
  <si>
    <t>kabel CXKH-R-J 3x1,5</t>
  </si>
  <si>
    <t>SIL.1.50</t>
  </si>
  <si>
    <t>kabel CXKH-R-O 3x1,5</t>
  </si>
  <si>
    <t>SIL.1.51</t>
  </si>
  <si>
    <t>kabel CXKH-R-J 3x2,5</t>
  </si>
  <si>
    <t>SIL.1.52</t>
  </si>
  <si>
    <t>kabel CXKH-R-J 5x2,5</t>
  </si>
  <si>
    <t>SIL.1.53</t>
  </si>
  <si>
    <t>kabel CXKH-R-J 5x4</t>
  </si>
  <si>
    <t>SIL.1.54</t>
  </si>
  <si>
    <t>kabel CXKH-R-J 5x10</t>
  </si>
  <si>
    <t>SIL.1.55</t>
  </si>
  <si>
    <t>kabel 3x1,5 se zachováním funkční integrity při požáru min. 60 min</t>
  </si>
  <si>
    <t>SIL.1.56</t>
  </si>
  <si>
    <t>Montáž kabelového žlabu do šířky 250 mm</t>
  </si>
  <si>
    <t>SIL.1.57</t>
  </si>
  <si>
    <t xml:space="preserve">Kabelový žlab do šířky 250 mm </t>
  </si>
  <si>
    <t xml:space="preserve">Poznámka k položce: včetně příchytek </t>
  </si>
  <si>
    <t>SIL.1.58</t>
  </si>
  <si>
    <t>Montáž ohebné chráničky uložené pod podlahu průměru 20 až 50 mm2 se zatažením kabeláže</t>
  </si>
  <si>
    <t>SIL.1.59</t>
  </si>
  <si>
    <t>Ohebná trubka/chránička PVC 320N, průměr 20mm</t>
  </si>
  <si>
    <t>SIL.1.60</t>
  </si>
  <si>
    <t>Trubka/chránička korugovaná ohebná červená 50 mm</t>
  </si>
  <si>
    <t>SIL.1.61</t>
  </si>
  <si>
    <t xml:space="preserve">Montáž příchytek se zachováním funkční integrity </t>
  </si>
  <si>
    <t>SIL.1.62</t>
  </si>
  <si>
    <t>Poznámka k položce: včetně šroubů a hmožděnek</t>
  </si>
  <si>
    <t>SIL.1.63</t>
  </si>
  <si>
    <t>Příchytka se zachováním funkční integrity při požáru min. 60 min</t>
  </si>
  <si>
    <t>SIL.1.64</t>
  </si>
  <si>
    <t>svorka pružinová 2x1,5mm2</t>
  </si>
  <si>
    <t>SIL.1.65</t>
  </si>
  <si>
    <t>svorka pružinová 3x1,5mm2</t>
  </si>
  <si>
    <t>SIL.1.66</t>
  </si>
  <si>
    <t>Montáž krabic elektroinstalačních přístrojových zapuštěných plastových kruhových</t>
  </si>
  <si>
    <t>SIL.1.67</t>
  </si>
  <si>
    <t>Krabice přístrojová, kruhová 68mm, hluboká</t>
  </si>
  <si>
    <t>SIL.1.68</t>
  </si>
  <si>
    <t>Montáž sady pro nouzovou signalizaci (WC bezbariérové)</t>
  </si>
  <si>
    <t>SIL.1.69</t>
  </si>
  <si>
    <t>Sada pro nouzovou signalizaci (WC bezbariérové, kabel JYSTY 4x0,8mm pod omítkou)</t>
  </si>
  <si>
    <t>SIL.1.70</t>
  </si>
  <si>
    <t>Montáž svítidel LED se zapojením vodičů bytových nebo společenských místností přisazených stropních</t>
  </si>
  <si>
    <t>Poznámka k položce: včetně zapojení pohybových čidel</t>
  </si>
  <si>
    <t>SIL.1.71</t>
  </si>
  <si>
    <t>Pohybové čidlo</t>
  </si>
  <si>
    <t>SIL.1.72</t>
  </si>
  <si>
    <t>Svítidlo A (LED svítidlo, Závěsné/přisazené, LED asymetrické svítidlo 1x 35W, 4500lm, Ra 80, 4000K)</t>
  </si>
  <si>
    <t>SIL.1.73</t>
  </si>
  <si>
    <t>Svítidlo B (LED panel, UGR&lt;19, hliníkový  rámeček, mikroprizmatický kryt, čtverec 600x600mm, 1x 24 W, 3100 lm, Ra 80, 4000K)</t>
  </si>
  <si>
    <t>SIL.1.74</t>
  </si>
  <si>
    <t>Svítidlo C (PLED panel, UGR&lt;19, hliníkový  rámeček, mikroprizmatický kryt, čtverec 600x600mm, 1x 35 W, 4500 lm, Ra 80, 4000K)</t>
  </si>
  <si>
    <t>SIL.1.75</t>
  </si>
  <si>
    <t>Svítidlo D (Vestavné LED svítidlo, opálový kryt, 1x 32 W, 4100 lm, Ra 80, 4000K)</t>
  </si>
  <si>
    <t>SIL.1.76</t>
  </si>
  <si>
    <t>Svítidlo E (Přisazené LED svítidlo, opálový kryt, 1x 25 W, 3800 lm, Ra 80, 4000K)</t>
  </si>
  <si>
    <t>SIL.1.77</t>
  </si>
  <si>
    <t>Svítidlo F (Závěsné/přisazené, LED svítidlo,  matná ALDP mřížka, UGR&lt;19, 1210x110x60 mm, 1x 41 W, 5350 lm, Ra 80, 4000K)</t>
  </si>
  <si>
    <t>SIL.1.78</t>
  </si>
  <si>
    <t>Svítidlo G (Závěsné/přisazené, LED svítidlo,  matná ALDP mřížka, UGR&lt;19, 1x 58 W, 7200 lm, Ra 80, 4000K)</t>
  </si>
  <si>
    <t>SIL.1.79</t>
  </si>
  <si>
    <t>Svítidlo H (LED downlight, plechové tělo,  mikroprizmatický kryt, IP54,  1x 13 W, 1450 lm, Ra 80, 4000K)</t>
  </si>
  <si>
    <t>SIL.1.80</t>
  </si>
  <si>
    <t>Svítidlo I (LED downlight, plechové tělo,  mikroprizmatický kryt, IP54, 1x 19 W, 1950 lm, Ra 80, 4000K)</t>
  </si>
  <si>
    <t>SIL.1.81</t>
  </si>
  <si>
    <t>Svítidlo J (Kruhové přisazené LED svítidlo,  mikroprizmatický kryt, ? 190mmJ, 1x 19 W, 1950 lm, Ra 80, 4000K)</t>
  </si>
  <si>
    <t>SIL.1.82</t>
  </si>
  <si>
    <t>SIL.1.84</t>
  </si>
  <si>
    <t>SIL.1.85</t>
  </si>
  <si>
    <t>Montáž LED pásku (napájení, ukotvení transf.; montáž profilu)</t>
  </si>
  <si>
    <t>SIL.1.86</t>
  </si>
  <si>
    <t>LED pásek s příslušenstvím (montáž, Ra 80, 4000K, s profilem v barvě konstrukce, napájecími transf; 12V, 60x 5630 SMD, 14.4W, CRI 80, IP20)</t>
  </si>
  <si>
    <t>SIL.1.87</t>
  </si>
  <si>
    <t>Napájení pro NO LP-STAR-4-48, IP20, 4 okruhy, Web Module, 488x baterie 12V/12Ah</t>
  </si>
  <si>
    <t>SIL.1.88</t>
  </si>
  <si>
    <t>Modul RCM-AS nástěnná montáž</t>
  </si>
  <si>
    <t>SIL.1.89</t>
  </si>
  <si>
    <t>3-PM modul s testovacím tlačítkem</t>
  </si>
  <si>
    <t>SIL.1.90</t>
  </si>
  <si>
    <t>Nouzové svítidlo, nástěnné, asymetrické, Úniková trasa</t>
  </si>
  <si>
    <t>SIL.1.91</t>
  </si>
  <si>
    <t>Nouzové svítidlo, nástěnné, symetrické, Antipanic/Open-space</t>
  </si>
  <si>
    <t>SIL.1.92</t>
  </si>
  <si>
    <t>Nouzové svítidlo, nástěnné, asymetrické, 5lx vertik. nasvícení</t>
  </si>
  <si>
    <t>SIL.1.93</t>
  </si>
  <si>
    <t>Oživení CBS, 2x cesta, bez připojení kabeláže, bez připojení baterií</t>
  </si>
  <si>
    <t>SIL.1.94</t>
  </si>
  <si>
    <t>Montáž UPS (zapojení, usazení, napojení okruhů)</t>
  </si>
  <si>
    <t>SIL.1.95</t>
  </si>
  <si>
    <t>UPS (UPS 10kVA 10kW 3f/3f , min. 15min záloha pro 2,6kW zátěž, 3f, ,&lt; 55 dB při typickém zatížení, stojanová montáž)</t>
  </si>
  <si>
    <t>SIL.1.96</t>
  </si>
  <si>
    <t>Oživení UPS, 2x cesta, bez připojení kabeláže, bez připojení baterií</t>
  </si>
  <si>
    <t>SIL.1.97</t>
  </si>
  <si>
    <t>Montáž střešní vpusti</t>
  </si>
  <si>
    <t>SIL.1.98</t>
  </si>
  <si>
    <t>Střešní vpust DN 150 s vyhřívanou manžetou se zapojením</t>
  </si>
  <si>
    <t>SIL.1.99</t>
  </si>
  <si>
    <t>Drážkování 30x30mm</t>
  </si>
  <si>
    <t>SIL.1.100</t>
  </si>
  <si>
    <t>Vápenocementová omítka rýha štuková ve stěnách, šířky rýhy do 150 mm</t>
  </si>
  <si>
    <t>SIL.1.101</t>
  </si>
  <si>
    <t>Výchozí revizní zpráva vč. rozvaděčů</t>
  </si>
  <si>
    <t>kompl</t>
  </si>
  <si>
    <t>SIL.1.102</t>
  </si>
  <si>
    <t>Přesun hmot pro budovy zděné v do 6 m</t>
  </si>
  <si>
    <t>t</t>
  </si>
  <si>
    <t>SIL.1.103</t>
  </si>
  <si>
    <t>Přesun hmot tonážní pro silnoproud v objektech v do 6 m</t>
  </si>
  <si>
    <t>SIL.1.104</t>
  </si>
  <si>
    <t xml:space="preserve">Vytvoření prostupů, otvory na prostupy kabeláží stěnami, zapravení otvorů, </t>
  </si>
  <si>
    <t>SIL.1.105</t>
  </si>
  <si>
    <t>Montáž protipožárky ucpávky</t>
  </si>
  <si>
    <t>SIL.1.106</t>
  </si>
  <si>
    <t>Protipožární ucpávky</t>
  </si>
  <si>
    <t>SIL.1.107</t>
  </si>
  <si>
    <t>_x000D_
Výpočet umělého osvětlení pro místnost G4.13 na základě parametrů skutečně dodaných svítidel</t>
  </si>
  <si>
    <t>Bourací práce</t>
  </si>
  <si>
    <t>SIL.B.101</t>
  </si>
  <si>
    <t>Demontáž svítidel se zachováním funkčnosti. v bytových nebo společenských místnostech modulového systému zářivkových</t>
  </si>
  <si>
    <t>SIL.B.102</t>
  </si>
  <si>
    <t>Demontáž kabelů</t>
  </si>
  <si>
    <t>SIL.B.103</t>
  </si>
  <si>
    <t>Vnitrostaveništní doprava suti a vybouraných hmot pro budovy v do 6 m s omezením mechanizace</t>
  </si>
  <si>
    <t>SIL.B.104</t>
  </si>
  <si>
    <t>Příplatek k odvozu suti a vybouraných hmot na skládku ZKD 1 km přes 1 km</t>
  </si>
  <si>
    <t>množství =</t>
  </si>
  <si>
    <t>3,2*32</t>
  </si>
  <si>
    <t>SIL.B.105</t>
  </si>
  <si>
    <t>Odvoz suti a vybouraných hmot z meziskládky na skládku do 1 km s naložením a se složením</t>
  </si>
  <si>
    <t>SIL.B.106</t>
  </si>
  <si>
    <t>Poplatek za uložení na skládce (skládkovné) stavebního odpadu směsného kód odpadu 17 09 04</t>
  </si>
  <si>
    <t>BLESKOSVOD</t>
  </si>
  <si>
    <t>Hrom 1.1</t>
  </si>
  <si>
    <t>Montáž krabic pancéřových bez napojení na trubky a lišty a demontáže a montáže víčka rozvodek se zapojením vodičů na svorkovnici kovových čtyřhranných s ochrannou svorkou, vel. 180x180 mm</t>
  </si>
  <si>
    <t>kus</t>
  </si>
  <si>
    <t>Hrom 1.2</t>
  </si>
  <si>
    <t>UF - krabice pro zkušební svorky (se svorkou) 230x150x120mmlitina, barva černá, pro prům. 7-10/pásek</t>
  </si>
  <si>
    <t>Hrom 1.5</t>
  </si>
  <si>
    <t>svorka odbočovací a spojovací pro pásek 30x4 mm, FeZn</t>
  </si>
  <si>
    <t>Hrom 1.6</t>
  </si>
  <si>
    <t>Montáž uzemňovacího vedení s upevněním, propojením a připojením pomocí svorek v zemi s izolací spojů drátu nebo lana ? do 10 mm v průmyslové výstavbě</t>
  </si>
  <si>
    <t>Hrom 1.7</t>
  </si>
  <si>
    <t>Drát 10mm, FeZn, Z350 (350g/m2) Délka role ca. 30m</t>
  </si>
  <si>
    <t>Hrom 1.8</t>
  </si>
  <si>
    <t>svorka odbočovací a spojovací pro spojování kruhových a páskových vodičů, FeZn</t>
  </si>
  <si>
    <t>Hrom 1.9</t>
  </si>
  <si>
    <t>Montáž hromosvodného vedení svodových drátů nebo lan s podpěrami, ? do 10 mm</t>
  </si>
  <si>
    <t>Hrom 1.10</t>
  </si>
  <si>
    <t>drát D 8mm AlMgSi</t>
  </si>
  <si>
    <t>Hrom 1.11</t>
  </si>
  <si>
    <t xml:space="preserve">svorka uzemnění AlMgSi </t>
  </si>
  <si>
    <t>Hrom 1.12</t>
  </si>
  <si>
    <t>Montáž hromosvodného vedení svodových vodičů HVI</t>
  </si>
  <si>
    <t>Hrom 1.13</t>
  </si>
  <si>
    <t xml:space="preserve">Vodič HVI long, D 23mm, šedý volitelná délky v rozsahu 6 - 70 m, po 0,5 m   </t>
  </si>
  <si>
    <t>Hrom 1.14</t>
  </si>
  <si>
    <t>Montáž podpěry vedení</t>
  </si>
  <si>
    <t>Hrom 1.15</t>
  </si>
  <si>
    <t>Podpěra vedení FB pro ploché střechy Beton C35/45, jednobodové uložení drátu, pro prům. 8mm</t>
  </si>
  <si>
    <t>Hrom 1.16</t>
  </si>
  <si>
    <t>Adaptér D 23mm pro vodič HVI pro naklapnutí do podpěry FB FB</t>
  </si>
  <si>
    <t>Hrom 1.17</t>
  </si>
  <si>
    <t>Montáž oddáleného vedení držáků do zdiva</t>
  </si>
  <si>
    <t>Hrom 1.18</t>
  </si>
  <si>
    <t>Podpěra vedení pro vodiče HVI/CUI D 20-23mm s plastovou základnou   nerez</t>
  </si>
  <si>
    <t>Hrom 1.19</t>
  </si>
  <si>
    <t>Montáž jímacích tyčí délky přes 3 m, na stojan</t>
  </si>
  <si>
    <t>Hrom 1.20</t>
  </si>
  <si>
    <t>Podpůrná trubka D 50mm L 3200mm GFK/Als jímací tyčí D 22/16/10mm L 2,5m</t>
  </si>
  <si>
    <t>Hrom 1.21</t>
  </si>
  <si>
    <t>Tříramenný stativ výškově stavitelný a skládací pro trubky D 50 mm  náklon 10° FeZn</t>
  </si>
  <si>
    <t>Hrom 1.22</t>
  </si>
  <si>
    <t>Betonový podstavec C45/55 s madlem a klínkem D 337mm H 90mm pro jímací tyče</t>
  </si>
  <si>
    <t>Hrom 1.23</t>
  </si>
  <si>
    <t>Podložka plast D 370mm černá 0</t>
  </si>
  <si>
    <t>Hrom 1.24</t>
  </si>
  <si>
    <t>Sada pro připojení vodičů HVI 4 x D 20 mm, pro vodiče HVI-long na podpůrné trubce</t>
  </si>
  <si>
    <t>sada</t>
  </si>
  <si>
    <t>Hrom 1.25</t>
  </si>
  <si>
    <t>Připojovací členy + montážní materiál pro vodič HVI-long, D 23mm šedý</t>
  </si>
  <si>
    <t>Hrom 1.36</t>
  </si>
  <si>
    <t>Antikorozní nátěr na vývody a spoje uzemnění</t>
  </si>
  <si>
    <t>Hrom 1.37</t>
  </si>
  <si>
    <t>Přesun hmot pro silnoproud stanovený z hmotnosti přesunovaného materiálu vodorovná dopravní vzdálenost do 50 m v objektech výšky přes 6 do 12 m</t>
  </si>
  <si>
    <t>Hrom 1.38</t>
  </si>
  <si>
    <t>Zkoušky a prohlídky elektrických rozvodů a zařízení celková prohlídka, zkoušení, měření a vyhotovení revizní zprávy pro objem montážních prací přes 500 do 1000 tisíc Kč</t>
  </si>
  <si>
    <t>M21</t>
  </si>
  <si>
    <t>MONTÁŽE SILNOPROUD CELKEM</t>
  </si>
  <si>
    <t>Montáže silnoproud</t>
  </si>
  <si>
    <t>D.1.4.4</t>
  </si>
  <si>
    <t>Silnoproudá elektrotechnika a bleskosvod</t>
  </si>
  <si>
    <t>Objekt : D.1.4.3 D - Vytápění, Pavilon D</t>
  </si>
  <si>
    <t>PSV:</t>
  </si>
  <si>
    <t>oddíl 783</t>
  </si>
  <si>
    <t>Nátěry:</t>
  </si>
  <si>
    <t>C-783271001-0</t>
  </si>
  <si>
    <t>NATER KDK POLYUR 1x+2xEMAIL</t>
  </si>
  <si>
    <t>M2</t>
  </si>
  <si>
    <t>NÁTĚRY CELKEM</t>
  </si>
  <si>
    <t>INSTALACE:</t>
  </si>
  <si>
    <t>oddíl 733</t>
  </si>
  <si>
    <t>Rozvody ÚT:</t>
  </si>
  <si>
    <t>733-001</t>
  </si>
  <si>
    <t>Rozpojení stávajícího systému ÚT, úprava, vyčištění a opětovné napojení stávajících potrubí na nové</t>
  </si>
  <si>
    <t>733-003</t>
  </si>
  <si>
    <t>Termostatický radiátorový ventil s automatickým omezením průtoku, DN15, provedení přímé</t>
  </si>
  <si>
    <t>733-004</t>
  </si>
  <si>
    <t xml:space="preserve">Uzavírací a regulační radiátorové šroubení, DN15, rohové </t>
  </si>
  <si>
    <t>733-016</t>
  </si>
  <si>
    <t>Uzavírací a regulační radiátorové šroubení, DN15, přímé</t>
  </si>
  <si>
    <t>733-005</t>
  </si>
  <si>
    <t>Termostatická hlavice – standardní</t>
  </si>
  <si>
    <t>C-733222312-0</t>
  </si>
  <si>
    <t>POTR MED POLOT LISOVANE D 15/1MM</t>
  </si>
  <si>
    <t>M</t>
  </si>
  <si>
    <t>M-230330091-0</t>
  </si>
  <si>
    <t>IZOLACE POTRUBI DO 76 MM</t>
  </si>
  <si>
    <t>25+24</t>
  </si>
  <si>
    <t>733-006</t>
  </si>
  <si>
    <t>Tepelná izolace pro potrubí (vč. ohybů, redukcí a armatur) z minerálního vlákna s hliníkovou úpravou na povrchu  pro 15 tl. 20mm</t>
  </si>
  <si>
    <t>25</t>
  </si>
  <si>
    <t>733-017</t>
  </si>
  <si>
    <t>Potrubí z ocelových trub spojovaných pájením nebo lisováním (vč. ohybů, redukcí, T-kusů atd.)-DN 40</t>
  </si>
  <si>
    <t>733-018</t>
  </si>
  <si>
    <t>Tepelná izolace pro potrubí (vč. ohybů, redukcí a armatur) z minerálního vlákna s hliníkovou úpravou na povrchu  pro 42 tl. 30mm</t>
  </si>
  <si>
    <t>733-011</t>
  </si>
  <si>
    <t>Proplachy systému topení, napouštění a odvzdušnění, tlaková zkouška, zaregulování a zprovoznění</t>
  </si>
  <si>
    <t>733-015</t>
  </si>
  <si>
    <t>Štítky pro označení směru proudění</t>
  </si>
  <si>
    <t>C-998733102-0</t>
  </si>
  <si>
    <t>POTRUBI UT PRESUN HMOT VYSKA -12M</t>
  </si>
  <si>
    <t>T</t>
  </si>
  <si>
    <t>ROZVODY ÚT CELKEM</t>
  </si>
  <si>
    <t>oddíl 735</t>
  </si>
  <si>
    <t>Otopná tělesa:</t>
  </si>
  <si>
    <t>C-735162113-0</t>
  </si>
  <si>
    <t>MTZ OTOP TELES TRUBKOVYCH V -1500MM</t>
  </si>
  <si>
    <t>KS</t>
  </si>
  <si>
    <t>735-003</t>
  </si>
  <si>
    <t>Otopné těleso deskové, se spodním připojením, PN10, Tmax 110°C  21/300/700</t>
  </si>
  <si>
    <t>735-016</t>
  </si>
  <si>
    <t>Otopné těleso deskové, se spodním připojením, PN10, Tmax 110°C  21/300/1100</t>
  </si>
  <si>
    <t>735-017</t>
  </si>
  <si>
    <t>Otopné těleso deskové, se spodním připojením, PN10, Tmax 110°C  21/300/1200</t>
  </si>
  <si>
    <t>735-014</t>
  </si>
  <si>
    <t>Konzola stěnová jednoduchá obsahuje 2x konzolu, 2x opěru, vruty,  hmoždinky</t>
  </si>
  <si>
    <t>C-998735102-0</t>
  </si>
  <si>
    <t>OTOPNA TELESA PRESUN HMOT VYSKA -12M</t>
  </si>
  <si>
    <t>OTOPNÁ TĚLESA CELKEM</t>
  </si>
  <si>
    <t>Nátěry</t>
  </si>
  <si>
    <t>PSV CELKEM</t>
  </si>
  <si>
    <t>Ústřední vytápění</t>
  </si>
  <si>
    <t>INSTALACE CELKEM</t>
  </si>
  <si>
    <t>D.1.4.3 D</t>
  </si>
  <si>
    <t>Vytápění, Pavilon D</t>
  </si>
  <si>
    <t>Objekt : D.1.4.3 G - Vytápění, Pavilon G</t>
  </si>
  <si>
    <t>733-002</t>
  </si>
  <si>
    <t>Směšovací rozdělovač podlahového vytápění nerezový  s devíti vývody, včetně termostatické regulace s elektronickým čerpadlem odvzdušňovacích a uzavíracích armatur. Napojení jednotlivých okruhů vybaveno ventily pro automatické omezení průtoku, R+S1 včetně skříně pro rozdělovač podlahového vytápění s pěti vývody  - umístění skříně bude pod omítku</t>
  </si>
  <si>
    <t>C-733222313-0</t>
  </si>
  <si>
    <t>POTR MED POLOT LISOVANE D 18/1MM</t>
  </si>
  <si>
    <t>C-733222314-0</t>
  </si>
  <si>
    <t>POTR MED POLOT LISOVANE D 22/1MM</t>
  </si>
  <si>
    <t>C-733223315-0</t>
  </si>
  <si>
    <t>POTR MED TVRDE LISOVANE D 28/1MM</t>
  </si>
  <si>
    <t>310 + 139 + 131 + 35</t>
  </si>
  <si>
    <t>310</t>
  </si>
  <si>
    <t>733-007</t>
  </si>
  <si>
    <t>Tepelná izolace pro potrubí (vč. ohybů, redukcí a armatur) z minerálního vlákna s hliníkovou úpravou na povrchu  pro 18 tl. 20mm</t>
  </si>
  <si>
    <t>139</t>
  </si>
  <si>
    <t>733-008</t>
  </si>
  <si>
    <t>Tepelná izolace pro potrubí (vč. ohybů, redukcí a armatur) z minerálního vlákna s hliníkovou úpravou na povrchu  pro 22 tl. 20mm</t>
  </si>
  <si>
    <t>131</t>
  </si>
  <si>
    <t>733-009</t>
  </si>
  <si>
    <t>Tepelná izolace pro potrubí (vč. ohybů, redukcí a armatur) z minerálního vlákna s hliníkovou úpravou na povrchu  pro 28 tl. 30mm</t>
  </si>
  <si>
    <t>35</t>
  </si>
  <si>
    <t>C-733322102-0</t>
  </si>
  <si>
    <t>POTR VICEVR PEX SPOJ OBJ PL D 16/2,0</t>
  </si>
  <si>
    <t>733-010</t>
  </si>
  <si>
    <t>Úprava parametrů stávajících čerpadel</t>
  </si>
  <si>
    <t>733-012</t>
  </si>
  <si>
    <t>Vrtání prostupů do betonových vodorovných konstrukcí průměr do 100mm</t>
  </si>
  <si>
    <t>733-013</t>
  </si>
  <si>
    <t>Provedení protipožárního prostupu certifikovaným materiálem s odolností min EI180, vč. Označení průchodů identifikačními štítky certifikovanou firmou, prostup vodorovnou kcí - nehořlavé potrubí a nehořlavou izolací potrubí 28x1</t>
  </si>
  <si>
    <t>733-014</t>
  </si>
  <si>
    <t>Provedení protipožárního prostupu certifikovaným materiálem s odolností min EI180, vč. Označení průchodů identifikačními štítky certifikovanou firmou, prostup vodorovnou kcí - nehořlavé potrubí a nehořlavou izolací potrubí 15x1</t>
  </si>
  <si>
    <t>C-735159110-0</t>
  </si>
  <si>
    <t>MTZ OTOP TELES PANEL 1RAD L DO 1500MM</t>
  </si>
  <si>
    <t>C-735159120-0</t>
  </si>
  <si>
    <t>MTZ OTOP TELES PANEL 1RAD L DO 2250MM</t>
  </si>
  <si>
    <t>735-001</t>
  </si>
  <si>
    <t>Otopné těleso deskové, se spodním připojením, PN10, Tmax 110°C  20/600/1200</t>
  </si>
  <si>
    <t>735-002</t>
  </si>
  <si>
    <t>Otopné těleso deskové, se spodním připojením, PN10, Tmax 110°C  20/600/1400</t>
  </si>
  <si>
    <t>735-004</t>
  </si>
  <si>
    <t>Otopné těleso deskové, se spodním připojením, PN10, Tmax 110°C  21/300/1400</t>
  </si>
  <si>
    <t>735-005</t>
  </si>
  <si>
    <t>Otopné těleso deskové, se spodním připojením, PN10, Tmax 110°C  21/600/600</t>
  </si>
  <si>
    <t>735-006</t>
  </si>
  <si>
    <t>Otopné těleso deskové, se spodním připojením, PN10, Tmax 110°C  21/600/800</t>
  </si>
  <si>
    <t>735-007</t>
  </si>
  <si>
    <t>Otopné těleso deskové, se spodním připojením, PN10, Tmax 110°C  21/600/1100</t>
  </si>
  <si>
    <t>735-008</t>
  </si>
  <si>
    <t>Otopné těleso deskové, se spodním připojením, PN10, Tmax 110°C  22/300/700</t>
  </si>
  <si>
    <t>735-009</t>
  </si>
  <si>
    <t>Otopné těleso deskové, se spodním připojením, PN10, Tmax 110°C  22/300/1400</t>
  </si>
  <si>
    <t>735-010</t>
  </si>
  <si>
    <t>Otopné těleso deskové, se spodním připojením, PN10, Tmax 110°C  22/300/1600</t>
  </si>
  <si>
    <t>735-011</t>
  </si>
  <si>
    <t>Otopné těleso deskové, se spodním připojením, PN10, Tmax 110°C  22/300/1800</t>
  </si>
  <si>
    <t>735-012</t>
  </si>
  <si>
    <t>Otopné těleso deskové, se spodním připojením, PN10, Tmax 110°C  22/600/1200</t>
  </si>
  <si>
    <t>735-013</t>
  </si>
  <si>
    <t>Trubkové otopné těleso se spodním připojením, PN10, Tmax 110°C450/1220</t>
  </si>
  <si>
    <t>735-015</t>
  </si>
  <si>
    <t>Souprava pro upevnění trubkového otopného tělesa na stěnu obsahuje 4ks speciálních konzol z plastu, vruty, hmoždinky</t>
  </si>
  <si>
    <t>D.1.4.3 G</t>
  </si>
  <si>
    <t>Vytápění, Pavilon G</t>
  </si>
  <si>
    <t>Objekt : D.1.4.2 - Vzduchotechnika a chlazení</t>
  </si>
  <si>
    <t>oddíl M24</t>
  </si>
  <si>
    <t>Montáže vzduchotechniky a chlazení:</t>
  </si>
  <si>
    <t>Z1</t>
  </si>
  <si>
    <t>Zařízení č. 1 - Větrání učeben</t>
  </si>
  <si>
    <t xml:space="preserve">Klimatizační jednotka přívodní  ve vnějším provedení, stojatá                    </t>
  </si>
  <si>
    <t xml:space="preserve">1.1.1- Jednotka certifikovaná asociací výrobců ventilační a chladicí techniky. Certifikát zaručuje, že výrobce nezkresluje jeho technické údaje. VZT a splňuje EU č. 1253/2014 - 2018. Provedení venkovní
 - jednotka bude dodána po dílech tak, aby bylo možné ji instalovat otvorem (dveřmi) o šířce 900mm                                 _x000D_
_x000D_
Přívodní část
 průtok: 5.000 m3/hod,  externí tlak: 600Pa
Jednotka se sestává z: - uzavírací klapka s výfukovým kusem - filtrační díl třídy M5, ePM10/60% - tlumič hluku - rekuperační komora s rotačním rekuperátorem - přívodní ventilátorová komora s ventilátorem P= 2,5kW (EC motor), servisní vypínač - ohřívací/chladící komora přímý výpar,23,4kW/17,7kW - volná komora jako příparva pro vodní chlazení (250Pa) - tlumič hluku - filtrační díl třídy F7, ePM1/85%, - uzavírací klapka s pružnou manžetou
Příslušenství:
 - odběrová místa pro měření tlakové diference - sifony - podstavný rám jednotky_x000D_
Odvodní část
 průtok: 5.000 m3/hod,  externí tlak: 600Pa
Jednotka se sestává z: - uzavírací klapka s pružnou manžetou - filtrační díl třídy M5, ePM10/60% - tlumič hluku - rekuperační komora s rotačním rekuperátorem - přívodní ventilátorová komora s ventilátorem P=2,5 kW (EC motor), servisní vypínač - tlumič hluku - výfukový prvek s uzavírací klapkou
Příslušenství:
 - odběrová místa pro měření tlakové diference - sifony - podstavný rám jednotky
MaR  - systém měření a regulace pro celou VZT s měřením průtoku vzduchu a inteligentním řízením. Jednotka bude řízena na konstaní tlak v potrubí na přívodu před regulátory průtoku  - systém měření a regulace bude snímat průtoky na jednotlivých regulátorech a dle průtoky bude sčítat. Odtah bude následně řídit na stejný průtok jako na přívodu  - řízení kondenzačních jednotek (chlazení)  - řízení vytápění  - možné napojení na ModBus  - včetně prokabelování mezi regulátory průtoku a rozvaděčem MaR  - dle přílohy technické zprávy MaR a dle funkčního schéma, včetně prokabelování, oživení a zapojení_x000D_
</t>
  </si>
  <si>
    <t>1.2.1;3</t>
  </si>
  <si>
    <t>Kondenzační jednotka se scroll kompresorem s invertním řízením (24%-100%), chladivo R410A</t>
  </si>
  <si>
    <t>1.6.1-1.6.7 -   Inteligentní samostatná prostorová čidla oxidu uhličitého CO2, volných organických sloučenin VOC a relativní vlhkosti RH. Každé čidlo umožňuje zároveň měření teploty (pouze přes Modbus). Speciálně vyvinutá pro ovládání DCV systémů a inteligentních větracích systémů.  Krytí IP30.  Provoz je možný ve 4 režimech: • přepínací výstupní relé a Modbus (čtení) • 0–10 V výstup a Modbus (čtení) • 2–10 V výstup a Modbus (čtení) • Modbus plné ovládání Inteligentní čidla CO2 a VOC umožňují: • nastavení pracovního bodu • indikaci úrovně IAQ (kvality vzduchu) třemi barevnými LED kontrolkami umístěnými na spodní straně čidla  - umožňující zapojení do systému MaR VZT jednotky  - před dodávkou bude ověřena kompatibilata s MaR VZT jednotky</t>
  </si>
  <si>
    <t>1.6.1-1.6.7</t>
  </si>
  <si>
    <t xml:space="preserve">Čidlo kvality ovzduší Inteligentní samostatná prostorová čidla oxidu uhličitého CO2, volných organických sloučenin VOC a relativní </t>
  </si>
  <si>
    <t>Elektronický regulátor průtoku s přímým nastavením průtoku vzduchu (0-10V, 0-100% m3/h)</t>
  </si>
  <si>
    <t>1.7.1 -  Rozměr: d200, průtok 0-600 m3/h; napájení: 24V, řídící napětí: 0-10V, materiál: pozink, regulátor bude dodán v provedení kompatibilním se systémem MaR VZT jednotky</t>
  </si>
  <si>
    <t>1.7.2 -  Rozměr: d200, průtok 0-600 m3/h; napájení: 24V, řídící napětí: 0-10V, materiál: pozink, regulátor bude dodán v provedení kompatibilním se systémem MaR VZT jednotky</t>
  </si>
  <si>
    <t>1.7.3 -  Rozměr: d200, průtok 0-600 m3/h; napájení: 24V, řídící napětí: 0-10V, materiál: pozink, regulátor bude dodán v provedení kompatibilním se systémem MaR VZT jednotky</t>
  </si>
  <si>
    <t>1.7.4 -  Rozměr: d200, průtok 0-600 m3/h; napájení: 24V, řídící napětí: 0-10V, materiál: pozink, regulátor bude dodán v provedení kompatibilním se systémem MaR VZT jednotky</t>
  </si>
  <si>
    <t>1.7.5 -  Rozměr: d200, průtok 0-600 m3/h; napájení: 24V, řídící napětí: 0-10V, materiál: pozink, regulátor bude dodán v provedení kompatibilním se systémem MaR VZT jednotky</t>
  </si>
  <si>
    <t>1.7.6 -  Rozměr: d200, průtok 0-600 m3/h; napájení: 24V, řídící napětí: 0-10V, materiál: pozink, regulátor bude dodán v provedení kompatibilním se systémem MaR VZT jednotky</t>
  </si>
  <si>
    <t>1.7.7 -  Rozměr: d200, průtok 0-600 m3/h; napájení: 24V, řídící napětí: 0-10V, materiál: pozink, regulátor bude dodán v provedení kompatibilním se systémem MaR VZT jednotky</t>
  </si>
  <si>
    <t>1.7.8 -  Rozměr: d200, průtok 0-600 m3/h; napájení: 24V, řídící napětí: 0-10V, materiál: pozink, regulátor bude dodán v provedení kompatibilním se systémem MaR VZT jednotky</t>
  </si>
  <si>
    <t>1.7.9 -  Rozměr: d250, průtok 0-800 m3/h; napájení: 24V, řídící napětí: 0-10V, materiál: pozink, regulátor bude dodán v provedení kompatibilním se systémem MaR VZT jednotky</t>
  </si>
  <si>
    <t>1.7.10 -  Rozměr: d200, průtok 0-600 m3/h; napájení: 24V, řídící napětí: 0-10V, materiál: pozink, regulátor bude dodán v provedení kompatibilním se systémem MaR VZT jednotky</t>
  </si>
  <si>
    <t>1.7.11 -  Rozměr: d200, průtok 0-600 m3/h; napájení: 24V, řídící napětí: 0-10V, materiál: pozink, regulátor bude dodán v provedení kompatibilním se systémem MaR VZT jednotky</t>
  </si>
  <si>
    <t>1.7.12 -  Rozměr: d250, průtok 0-800 m3/h; napájení: 24V, řídící napětí: 0-10V, materiál: pozink, regulátor bude dodán v provedení kompatibilním se systémem MaR VZT jednotky</t>
  </si>
  <si>
    <t>1.7.13 -  Rozměr: d200, průtok 0-600 m3/h; napájení: 24V, řídící napětí: 0-10V, materiál: pozink, regulátor bude dodán v provedení kompatibilním se systémem MaR VZT jednotky</t>
  </si>
  <si>
    <t>1.7.14 -  Rozměr: d200, průtok 0-600 m3/h; napájení: 24V, řídící napětí: 0-10V, materiál: pozink, regulátor bude dodán v provedení kompatibilním se systémem MaR VZT jednotky</t>
  </si>
  <si>
    <t>Mechanický regulátor průtoku s přímým nastavením průtoku vzduchu (0-100% m3/h)</t>
  </si>
  <si>
    <t>1.7.15 -  Rozměr: d160, materiál: pozink</t>
  </si>
  <si>
    <t>1.7.16 -  Rozměr: d160, materiál: pozink</t>
  </si>
  <si>
    <t>1.7.18 -  Rozměr: d160, materiál: pozink</t>
  </si>
  <si>
    <t>1.7.19 -  Rozměr: d160, materiál: pozink</t>
  </si>
  <si>
    <t>Kulisový tlumič hluku kruhový d250/900</t>
  </si>
  <si>
    <t>1.10.1 - tloušťka kulis: 50, materiál: pozink</t>
  </si>
  <si>
    <t>Kulisový tlumič hluku kruhový d200/1400</t>
  </si>
  <si>
    <t>1.10.2 - tloušťka kulis: 50, materiál: pozink</t>
  </si>
  <si>
    <t>Kulisový tlumič hluku kruhový d200/900</t>
  </si>
  <si>
    <t>1.10.3 - tloušťka kulis: 50, materiál: pozink</t>
  </si>
  <si>
    <t>Přívodní vyústka do čtyřhranného potrubí 800x200</t>
  </si>
  <si>
    <t>1.11.1 - Přívodní vyústka do čtyřhranného potrubí dvouřadá, průtok: max.565m3/h, velikost: 800x200, regulace R1, barva:  dle barvy stěny</t>
  </si>
  <si>
    <t>Vzduchotechnický nástavec přívodní d160</t>
  </si>
  <si>
    <t>1.11.2 - Provedení vyústky: výřivá, průtok: max.180m3/h, Typ podhledu před objednáním prověřit, umístění hrdla: horizontální, připojovací hrdlo: 160, barva: dle barvy podhledu</t>
  </si>
  <si>
    <t>Odvodní vyústka do čtyřhranného potrubí 800x200</t>
  </si>
  <si>
    <t>1.11.3 - Odvodní vyústka do čtyřhranného potrubí jednořadá, průtok: max.565m3/h, velikost: 800x200, regulace R1, barva:  dle barvy stěny</t>
  </si>
  <si>
    <t>Talířový ventil odvodní d200</t>
  </si>
  <si>
    <t>1.11.4 - materiál: kov, barva: dle barvy podhledu, včetně montážního ráměčku</t>
  </si>
  <si>
    <t>Talířový ventil odvodní d160</t>
  </si>
  <si>
    <t>1.11.5 - materiál: kov, barva: dle barvy podhledu, včetně montážního ráměčku</t>
  </si>
  <si>
    <t>Přívodní vyústka do čtyřhranného potrubí 1000x200</t>
  </si>
  <si>
    <t>1.11.6 - Přívodní vyústka do čtyřhranného potrubí dvouřadá, průtok: max.800m3/h, velikost: 1000x200, regulace R1, barva:  dle barvy stěny</t>
  </si>
  <si>
    <t>Krycí mřížka do kruhového potrubí d200</t>
  </si>
  <si>
    <t>1.11.7 - Krycí mřížka do kruhového potrubí, průtok: 340m3/h, velikost: d200</t>
  </si>
  <si>
    <t>1.13.1</t>
  </si>
  <si>
    <t>Protipožární klapka s odolností min. EI 90</t>
  </si>
  <si>
    <t>1.13.1 - velikost: 500x300 - ovládání ruční a teplotní, koncové spinače obou poloh - včetně požární ucpávky požární klapky provedené dle návodu výrobce klapky, splňující technické parametry dané klapky</t>
  </si>
  <si>
    <t>1.13.2</t>
  </si>
  <si>
    <t>1.13.2 - velikost: 500x300 - ovládání ruční a teplotní, koncové spinače obou poloh - včetně požární ucpávky požární klapky provedené dle návodu výrobce klapky, splňující technické parametry dané klapky</t>
  </si>
  <si>
    <t>1.15.1</t>
  </si>
  <si>
    <t>Regulační klapka kruhová D225</t>
  </si>
  <si>
    <t>1.15.1 - pozink, pro vzt potrubí tř. těsnosti B, ruční ovládání</t>
  </si>
  <si>
    <t>1.15.2</t>
  </si>
  <si>
    <t>Regulační klapka kruhová D200</t>
  </si>
  <si>
    <t>1.15.2 - pozink, pro vzt potrubí tř. těsnosti B, ruční ovládání</t>
  </si>
  <si>
    <t>1.15.3</t>
  </si>
  <si>
    <t>Regulační klapka kruhová D160</t>
  </si>
  <si>
    <t>1.15.3 - pozink, pro vzt potrubí tř. těsnosti B, ruční ovládání</t>
  </si>
  <si>
    <t>1.16.1</t>
  </si>
  <si>
    <t>Ohebná hadice DN 200</t>
  </si>
  <si>
    <t>bm</t>
  </si>
  <si>
    <t>1.16.1,   ohebná hadice ze dvou vrstev PVC s polyamidovou tkaninou</t>
  </si>
  <si>
    <t>1.16.2</t>
  </si>
  <si>
    <t>Ohebná hadice DN 160</t>
  </si>
  <si>
    <t>1.16.2,   ohebná hadice ze dvou vrstev PVC s polyamidovou tkaninou</t>
  </si>
  <si>
    <t>1.20.1</t>
  </si>
  <si>
    <t>Protihluková a tepelná izolace VZT potrubí. Vnitřní tepelná izolace, samoshášivé provedení, na povrchu s Al-polepem, uchycená na potrubí lepením a trny. Určená pro izolaci potrubí přívodu a odvodu vzduchu - viz technická zpráva a výkresová část, tloušťka vrstvy izolace: 40 mm, min. součinitel tepelné vodivosti: 0,041W/mK, objemový hmotnost izolace: - kruhové a čtyřhranné potrubí: rohož 65 kg/m3</t>
  </si>
  <si>
    <t>1.20.3</t>
  </si>
  <si>
    <t>Protihluková a tepelná izolace VZT potrubí. Vnitřní tepelná izolace, samoshášivé provedení, na povrchu s Al-polepem a pozinkovaným (nebo AL) oplechováním, uchycená na potrubí lepením a trny. Určená pro izolaci potrubí přívodu a odvodu vzduchu - viz technická zpráva a výkresová část, tloušťka vrstvy izolace: 100 mm, min. součinitel tepelné vodivosti: 0,041W/mK, objemový hmotnost izolace: - kruhové a čtyřhranné potrubí: rohož 65 kg/m3</t>
  </si>
  <si>
    <t>1.30.1</t>
  </si>
  <si>
    <t>Ocelové pozinkované potrubí čtyřhran a kruhové skupiny I., tř. těsnosti B dle EN 12237, EN 1505, EN 1506, včetně spojovacího a těsnícího materiálu, závěsů a uchycění VZT potrubí, včetně popisů směru proudění na potrubí</t>
  </si>
  <si>
    <t>1.30.2</t>
  </si>
  <si>
    <t>Ocelová konstrukce ze systémových profilů s plastovými nohy 300x300mm na vynesení VZT potrubí mimo OK. Délka stoličky 800mm, výška cca 500mm</t>
  </si>
  <si>
    <t>Izolované Cu potrubí chladiva kapalina/plyn vč. Komunikačního kabelu (bezhalogenové provední) - tepelná vodivost 0,038W/mK  - tloušťka vedení chladiva dle dodavatele</t>
  </si>
  <si>
    <t>1.30.2- Včetně průchodek, oblouků, izolace, montážního materiálu, požárních ucpávek do 45 min. požární odolnosti na průchodu přes požární konstrukce a jádrového vrtání otvorů přes stavební konstrukce</t>
  </si>
  <si>
    <t>1.M1</t>
  </si>
  <si>
    <t>Montáž VZT zař. č. 1</t>
  </si>
  <si>
    <t>soubor</t>
  </si>
  <si>
    <t xml:space="preserve">1.M1-kompletní montáž zařízění č. 1 osazení potrubí v třídě těsnosti B na systémové profily se závitovými tyčemi, montáž potrubních elementů, izolace, ošetření neošetřených částí potrubí a montážního matriálu nátěrovou hmotou, distribuce komponent na střechu jeřábem apod. </t>
  </si>
  <si>
    <t>1.M2</t>
  </si>
  <si>
    <t>Šéfmontáž VZT jednotky</t>
  </si>
  <si>
    <t>1.M2 - kompletace VZT jednotky dodané v demontovaném stavu</t>
  </si>
  <si>
    <t>1.P1</t>
  </si>
  <si>
    <t>Protipožární ucpávka prostupů VZT do rozměru 500x500</t>
  </si>
  <si>
    <t>1.M3</t>
  </si>
  <si>
    <t>Zprovoznění</t>
  </si>
  <si>
    <t>1.M3 - kompletní zprovoznění zařízení (oživení zařízení, zkouška chodu)</t>
  </si>
  <si>
    <t>1.M4</t>
  </si>
  <si>
    <t>Zaregulování systému VZT</t>
  </si>
  <si>
    <t>1.M4 - zaregulování VZT systému na dané vzduchové výkony včetně protokolu o zaregulování</t>
  </si>
  <si>
    <t>1.H1</t>
  </si>
  <si>
    <t>HZS - zař. č. 1 - zednické a pomocné vrty, prostupy, drážky, pomoci během transportu potrubí</t>
  </si>
  <si>
    <t>1.H2</t>
  </si>
  <si>
    <t>HZS - zař. č. 1 - inženýská činnost při řešení koordinační činnosti</t>
  </si>
  <si>
    <t>Z2</t>
  </si>
  <si>
    <t>Zařízení č. 2 - Podtlakové větrání</t>
  </si>
  <si>
    <t xml:space="preserve">Potrubní radiální ventilátor do kruhového potrubí d355 </t>
  </si>
  <si>
    <t>2.4.1 - venkovní provedení, tiché provedení, el.příkon: 310W/230V, 910 m3/h při 340Pa, průměr připojení: d355mm Příslušenství: 2xpružná manžeta, včetně doběhu</t>
  </si>
  <si>
    <t>Kulisový tlumič hluku kruhový</t>
  </si>
  <si>
    <t>2.10.1 - tloušťka kulis: 50, velikost: d355/1500, útlum hluku v hladině 250Hz min. 30dB(A)</t>
  </si>
  <si>
    <t>Talířový ventil odvodní d125</t>
  </si>
  <si>
    <t>2.11.1- Průměr: d125, barva: dle barvy podhledu, materiál: kov, včetně montážního ráměčku</t>
  </si>
  <si>
    <t>2.14.1</t>
  </si>
  <si>
    <t>Uzavírací klapka kruhová se servopohonem D250</t>
  </si>
  <si>
    <t>2.14.1 - pozink, pro vzt potrubí tř. těsnosti B, ovládání servopohon, servopohon se zpětnou pružinou, 230V, bez napětí zavřeno</t>
  </si>
  <si>
    <t>2.15.1</t>
  </si>
  <si>
    <t>Regulační klapka kruhová D125</t>
  </si>
  <si>
    <t>2.15.1 - pozink, pro vzt potrubí tř. těsnosti B, ruční ovládání</t>
  </si>
  <si>
    <t>2.16.1</t>
  </si>
  <si>
    <t xml:space="preserve">Ohebná hadice DN 125 </t>
  </si>
  <si>
    <t>2.16.1,   ohebná hadice ze dvou vrstev PVC s polyamidovou tkaninou</t>
  </si>
  <si>
    <t>2.17.1</t>
  </si>
  <si>
    <t xml:space="preserve">Horizontální kus výfukový kruhový </t>
  </si>
  <si>
    <t>2.17.1 -  Horizontální kus na výfuk vzduchu, kruhový, rozměr d355mm, se sítem proti hmyzu</t>
  </si>
  <si>
    <t>2.20.1</t>
  </si>
  <si>
    <t>2.20.4</t>
  </si>
  <si>
    <t>2.M1</t>
  </si>
  <si>
    <t>Montáž VZT zař. č. 2</t>
  </si>
  <si>
    <t>2.M1- kompletní montáž zařízění č. 2 osazení potrubí v třídě těsnosti B na systémové profily se závitovými tyčemi, montáž potrubních elementů, izolace, ošetření neošetřených částí potrubí a montážního matriálu nátěrovou hmotou</t>
  </si>
  <si>
    <t>2.M2</t>
  </si>
  <si>
    <t>Vynášecí lavička pro potrubí a ventilátor na střeše</t>
  </si>
  <si>
    <t>2.M2 - rozměr 700x500x500, 4x plastová noha pro vynesení na střechu bez nutnosti kotvení do střechy, sestavena ze systémových poznkovaných profilů</t>
  </si>
  <si>
    <t>2.M3</t>
  </si>
  <si>
    <t>5.M3 - kompletní zprovoznění zařízení (oživení zařízení, zkouška chodu)</t>
  </si>
  <si>
    <t>2.M4</t>
  </si>
  <si>
    <t>2.M4 - zaregulování VZT systému na dané vzduchové výkony včetně protokolu o zaregulování</t>
  </si>
  <si>
    <t>2.H1</t>
  </si>
  <si>
    <t>HZS - zař. č. 2 - zednické a pomocné vrty, prostupy, drážky, pomoci během transportu potrubí</t>
  </si>
  <si>
    <t>2.H2</t>
  </si>
  <si>
    <t>HZS - zař. č. 2 - inženýská činnost při řešení koordinační činnosti</t>
  </si>
  <si>
    <t>Z3</t>
  </si>
  <si>
    <t>Zařízení č. 3 - Chlazení učebny</t>
  </si>
  <si>
    <t xml:space="preserve">Venkovní kondenzační jednotka SPLIT </t>
  </si>
  <si>
    <t>3.1.1 - Qch max. = 19,0kW, příkon: 7,06kW/400V, chladivo: R32, chlazení do -20°C, akustický tlak max. 43dB(A)</t>
  </si>
  <si>
    <t>Vnitřní kanálová výparníková jednotka</t>
  </si>
  <si>
    <t>3.2.1- chladicí výkon: max. 19,0kW, hluk: max. 40dB(A), včetně drátového ovladače na stěnu, včetně čerpadla kondenzátu, včetně adaptéru ModBus RTU a příslušenství, vzduchový výkon max. 3.840 m3/h, max. tlak 250Pa, čerpadlo kondenzátu, pružná manžeta na výfuk</t>
  </si>
  <si>
    <t>3.M1</t>
  </si>
  <si>
    <t>Izolované Cu potrubí chladiva kapalina/plyn vč. komunikačního kabelu- izolace tloušťky min. 9mm, tepelná vodivost 0,038W/mK</t>
  </si>
  <si>
    <t>3.M1 - Včetně průchodek, oblouků, izolace, montážního materiálu</t>
  </si>
  <si>
    <t>3.M2</t>
  </si>
  <si>
    <t>Kabelový žlab pozinkovaný s plným víkem</t>
  </si>
  <si>
    <t>3.M2 - Pro vedení chladivového potrubí nas střeše budovy, včetně oblouku, tvarovek a montážního materiálu</t>
  </si>
  <si>
    <t>3.M3</t>
  </si>
  <si>
    <t>3.M3 - rozměr 700x500x500, 4x plastová noha pro vynesení na střechu bez nutnosti kotvení do střechy, sestavena ze systémových poznkovaných profilů</t>
  </si>
  <si>
    <t>Vzduchotechnický nástavec přívodní d250</t>
  </si>
  <si>
    <t>3.11.1 - Provedení vyústky: výřivá, průtok: max.800m3/h, Typ podhledu před objednáním prověřit, umístění hrdla: horizontální, připojovací hrdlo: 250, barva: dle barvy podhledu</t>
  </si>
  <si>
    <t>Přívodní vyústka do čtyřhranného potrubí 1000x250</t>
  </si>
  <si>
    <t>3.11.2 - Přívodní vyústka do čtyřhranného potrubí dvouřadá, průtok: max.800m3/h, velikost: 1000x250, regulace R1, barva:  dle barvy stěny</t>
  </si>
  <si>
    <t>Přívodní vyústka do čtyřhranného potrubí 1000x400</t>
  </si>
  <si>
    <t>3.11.2 - Přívodní vyústka do čtyřhranného potrubí jednořadá, průtok: max.3000 m3/h, bez regulace, barva:  dle barvy stěny</t>
  </si>
  <si>
    <t>3.15.1</t>
  </si>
  <si>
    <t>Regulační klapka kruhová D250</t>
  </si>
  <si>
    <t>3.15.1 - pozink, pro vzt potrubí tř. těsnosti B, ruční ovládání</t>
  </si>
  <si>
    <t>3.16.1</t>
  </si>
  <si>
    <t xml:space="preserve">Ohebná hadice DN 250 </t>
  </si>
  <si>
    <t>3.16.1,   ohebná hadice ze dvou vrstev PVC s polyamidovou tkaninou</t>
  </si>
  <si>
    <t>3.20.2</t>
  </si>
  <si>
    <t>Tepelná izolace s uzavřenou buňečnou strukturou, tl. 20mm, tepelná vodivost min. 0,038W/mK</t>
  </si>
  <si>
    <t>3.30.1</t>
  </si>
  <si>
    <t>Montáž VZT zař. č. 3</t>
  </si>
  <si>
    <t>3.M1- kompletní montáž zařízění č. 3 osazení potrubí v třídě těsnosti B na systémové profily se závitovými tyčemi, montáž potrubních elementů, izolace, ošetření neošetřených částí potrubí a montážního matriálu nátěrovou hmotou</t>
  </si>
  <si>
    <t>3.M3 - kompletní zprovoznění zařízení (oživení zařízení, zkouška chodu)</t>
  </si>
  <si>
    <t>3.M4</t>
  </si>
  <si>
    <t>3.M4 - zaregulování VZT systému na dané vzduchové výkony včetně protokolu o zaregulování</t>
  </si>
  <si>
    <t>3.H1</t>
  </si>
  <si>
    <t>HZS - zař. č. 3 - zednické a pomocné vrty, prostupy, drážky, pomoci během transportu potrubí</t>
  </si>
  <si>
    <t>3.H2</t>
  </si>
  <si>
    <t>HZS - zař. č. 3 - inženýská činnost při řešení koordinační činnosti</t>
  </si>
  <si>
    <t>Z4</t>
  </si>
  <si>
    <t>Zařízení č. 4 - Větrání CHÚC</t>
  </si>
  <si>
    <t xml:space="preserve">Potrubní axiální ventilátor d400 </t>
  </si>
  <si>
    <t>4.4.1 - Axiální ventilátor do kruhového potrubí  Průměr připojení: d400 Parametry: 4000 m3/h při min. 400 Pa Příkon: 1,1kW/400V Příslušenství:  - pružná manžeta na sání a výtlak</t>
  </si>
  <si>
    <t>4.4.2 - Axiální ventilátor do kruhového potrubí  Průměr připojení: d400 Parametry: 4500 m3/h při min. 400 Pa Příkon: 1,5kW/400V Příslušenství:  - pružná manžeta na sání a výtlak</t>
  </si>
  <si>
    <t>Přívodní vyústka čtyřhranná do čtyřhranného potrubí 2200x400</t>
  </si>
  <si>
    <t>4.11.1- Přívodní vyústka čtyřhranná jednořadá, průtok: max.4500m3/h, barva: dle barvy stěny, bez regulace</t>
  </si>
  <si>
    <t>Přívodní vyústka čtyřhranná do čtyřhranného potrubí 500x1500</t>
  </si>
  <si>
    <t>4.11.2- Přívodní vyústka čtyřhranná jednořadá, průtok: max.4500m3/h, barva: dle barvy stěny, bez regulace</t>
  </si>
  <si>
    <t>Krycí mřížka na čtyřhranné potrubí 700x1000</t>
  </si>
  <si>
    <t>4.11.3 - průtok: max.4500m3/h, barva: dle barvy stěny, bez regulace</t>
  </si>
  <si>
    <t>Krycí mřížka na čtyřhranné potrubí 650x950</t>
  </si>
  <si>
    <t>4.11.4 - průtok: max.4000m3/h, barva: dle barvy stěny, bez regulace</t>
  </si>
  <si>
    <t>4.14.1</t>
  </si>
  <si>
    <t>Uzavírací klapka čtyřhranná se servopohonem 600x1200 těsná</t>
  </si>
  <si>
    <t>4.14.1 - pozink, pro vzt potrubí tř. těsnosti B, ovládání servopohon, včetně servopohonu (2ks) 230V se zpětnou pružinou</t>
  </si>
  <si>
    <t>4.14.2</t>
  </si>
  <si>
    <t>Uzavírací klapka čtyřhranná se servopohonem 650x950 těsná</t>
  </si>
  <si>
    <t>4.14.2 - pozink, pro vzt potrubí tř. těsnosti B, ovládání servopohon, včetně servopohonu 230V se zpětnou pružinou</t>
  </si>
  <si>
    <t>4.14.3</t>
  </si>
  <si>
    <t>Uzavírací klapka čtyřhranná se servopohonem 800x600</t>
  </si>
  <si>
    <t>4.14.3 - pozink, pro vzt potrubí tř. těsnosti B, ovládání servopohon, včetně servopohonu 230V se zpětnou pružinou</t>
  </si>
  <si>
    <t>4.14.4</t>
  </si>
  <si>
    <t>Uzavírací klapka čtyřhranná se servopohonem 700x1000</t>
  </si>
  <si>
    <t>4.14.4 - pozink, pro vzt potrubí tř. těsnosti B, ovládání servopohon, včetně servopohonu 230V se zpětnou pružinou</t>
  </si>
  <si>
    <t>4.17.1</t>
  </si>
  <si>
    <t xml:space="preserve">Protidešťová žaluzie na výfuk vzduchu 700x1000 </t>
  </si>
  <si>
    <t>4.17.1, čtyřhranná, se sítem proti hmyzu, materiál: pozink, RAL 7016</t>
  </si>
  <si>
    <t>4.17.2</t>
  </si>
  <si>
    <t>4.17.2, čtyřhranná, se sítem proti hmyzu, materiál: pozink, RAL 7016</t>
  </si>
  <si>
    <t>4.17.3</t>
  </si>
  <si>
    <t xml:space="preserve">Protidešťová žaluzie pro sání vzduchu 600x1200 </t>
  </si>
  <si>
    <t>4.17.3, čtyřhranná, se sítem proti hmyzu, materiál: pozink, RAL 7016</t>
  </si>
  <si>
    <t>4.17.4</t>
  </si>
  <si>
    <t xml:space="preserve">Protidešťová žaluzie pro sání vzduchu 600x800 </t>
  </si>
  <si>
    <t>4.17.4, čtyřhranná, se sítem proti hmyzu, materiál: pozink, RAL 7016</t>
  </si>
  <si>
    <t>4.20.1</t>
  </si>
  <si>
    <t>4.20.2</t>
  </si>
  <si>
    <t>4.30.1</t>
  </si>
  <si>
    <t>5.M1</t>
  </si>
  <si>
    <t>Montáž VZT zař. č. 13</t>
  </si>
  <si>
    <t>5.M1 - kompletní montáž zařízění č. 13 osazení potrubí v třídě těsnosti B na systémové profily se závitovými tyčemi, montáž potrubních elementů, izolace, ošetření neošetřených částí potrubí a montážního matriálu nátěrovou hmotou</t>
  </si>
  <si>
    <t>5.M3</t>
  </si>
  <si>
    <t>5.H1</t>
  </si>
  <si>
    <t>HZS - zař. č. 13 - zednické a pomocné vrty, prostupy, drážky, pomoci během transportu potrubí</t>
  </si>
  <si>
    <t>5.H2</t>
  </si>
  <si>
    <t>HZS - zař. č. 13 - inženýská činnost při řešení koordinační činnosti</t>
  </si>
  <si>
    <t>Z5</t>
  </si>
  <si>
    <t>Zařízení č. 5 - Chlazení a vytápění pobytových prostor</t>
  </si>
  <si>
    <t>5.1.1a;1b</t>
  </si>
  <si>
    <t>5.1.1a;1b - kondenzační jednotka (tepelné čerpadlo) s vertikálním výstupem vzduchu, - nominální chl.výkon Qch= 50,4 kW (min. SEER 6,0) / nominální top.výkon Qt= 56,5 kW (min. SCOP 4,2)- elektrický příkon Pch= 15,0 kW (Ti= 27°C DB - 18°C WB / Tex= 35°C, index 100%)- rozvodné napětí: 1N~/230V/50Hz- rozměry jednotky: výška - 1685 mm, šířka - 765 mm, hloubka - 930 mm- maximální hmotnost jednotky: 378 kg-  maximální jištění MFA - 32 A- akustický tlak Lp v 1m od jednotky: max. 62 dB(A)</t>
  </si>
  <si>
    <t>5.1.2a;2b</t>
  </si>
  <si>
    <t>Ocelová pozinkovaná vynášecí konstrukce ze systémových profilů pro vynesení kondenzační jednotky na střechu budovy  - konstrukce s ocelových pozinkovaných systémových profilů, bude kotvena k OK dodané stavbou</t>
  </si>
  <si>
    <t>Centrální dotykový manager jednodek</t>
  </si>
  <si>
    <t>5.1.2 - centrální ovladač, včetně monitorovací dotykové jednotky, pro možnost řízení a minitoring systému</t>
  </si>
  <si>
    <t>Modbus rozhraní pro monžost vzdáleného sledován VRV systému</t>
  </si>
  <si>
    <t>5.1.3 - pro možnost napojení nadřazeného systému MaR</t>
  </si>
  <si>
    <t>5.2.11;16</t>
  </si>
  <si>
    <t>Vnitřní výparníková podstropní jednotka 6,5kW</t>
  </si>
  <si>
    <t>5.2.11;16- Chladicí výkon: 6,5kW,Rozměry 690x235x1270, Včetně drátového ovladače na stěnu</t>
  </si>
  <si>
    <t>5.2.13;20</t>
  </si>
  <si>
    <t>Vnitřní výparníková podstropní jednotka 2,1kW</t>
  </si>
  <si>
    <t>5.2.13;20- Chladicí výkon: 2,1kW,Rozměry 266x290x795, Včetně drátového ovladače na stěnu</t>
  </si>
  <si>
    <t>5.2.10;21;22</t>
  </si>
  <si>
    <t>Vnitřní výparníková podstropní jednotka 2,6kW</t>
  </si>
  <si>
    <t>5.2.10;21;22- Chladicí výkon: 2,6kW,Rozměry 266x290x795, Včetně drátového ovladače na stěnu</t>
  </si>
  <si>
    <t>5.2.12;17;18</t>
  </si>
  <si>
    <t>Vnitřní výparníková podstropní jednotka 10,4kW</t>
  </si>
  <si>
    <t>5.2.12;17;18- Chladicí výkon: 10,4kW,Rozměry 690x235x1590, Včetně drátového ovladače na stěnu</t>
  </si>
  <si>
    <t>5.2.14;19</t>
  </si>
  <si>
    <t>Vnitřní výparníková kazetová jednotka 6,5kW</t>
  </si>
  <si>
    <t>5.2.14;19- Chladicí výkon: 6,5kW,Rozměry 840x246x840, Včetně drátového ovladače na stěnu</t>
  </si>
  <si>
    <t>Vnitřní výparníková kazetová jednotka 8,3kW</t>
  </si>
  <si>
    <t>5.2.15- Chladicí výkon: 8,3kW,Rozměry 840x246x840, Včetně drátového ovladače na stěnu</t>
  </si>
  <si>
    <t>Dekorační panel</t>
  </si>
  <si>
    <t>5.3.1- Dekorační panel bílý desingový, rozměr:950x106x950</t>
  </si>
  <si>
    <t>Propojení modulů VRV jednotky</t>
  </si>
  <si>
    <t>kontakty ABC pro přepínání chlazení/topení</t>
  </si>
  <si>
    <t>Chladivo R410A</t>
  </si>
  <si>
    <t>5.4.1-dodatečná náplň chladiva R410A</t>
  </si>
  <si>
    <t>Požární ucpávka chladivového potrubí oboustranná prostup stropem</t>
  </si>
  <si>
    <t>Jádrové vrtání prostupů pro chladivodé potrubí do DN 100</t>
  </si>
  <si>
    <t>Kabelový žlab</t>
  </si>
  <si>
    <t>5.7.1-Kabelový žlab s uzavřeným horním víkem (pozink) a perforovaným spodním dílem  - potrubí chladiva a kabelové vedení bude vedeno v kabelovém žlabu ve venkovním prostředí  - žlab bude kotven do stěny nebo na vynášecí konstrukci kondenzačních jednotek</t>
  </si>
  <si>
    <t>Recyklační poplatek</t>
  </si>
  <si>
    <t>Komunikační kabel</t>
  </si>
  <si>
    <t>Rozbočovač chladivového potrubí</t>
  </si>
  <si>
    <t>P1</t>
  </si>
  <si>
    <t>Izolované Cu potrubí chladiva - rozvod plynu f6,4</t>
  </si>
  <si>
    <t>P1-Včetně průchodek, oblouků, izolace</t>
  </si>
  <si>
    <t>P2</t>
  </si>
  <si>
    <t>Izolované Cu potrubí chladiva - rozvod plynu f9,5</t>
  </si>
  <si>
    <t>P2-Včetně průchodek, oblouků, izolace</t>
  </si>
  <si>
    <t>P3</t>
  </si>
  <si>
    <t>Izolované Cu potrubí chladiva - rozvod plynu f12,7</t>
  </si>
  <si>
    <t>P3-Včetně průchodek, oblouků, izolace</t>
  </si>
  <si>
    <t>P4</t>
  </si>
  <si>
    <t>Izolované Cu potrubí chladiva - rozvod plynu f15,9</t>
  </si>
  <si>
    <t>P4-Včetně průchodek, oblouků, izolace</t>
  </si>
  <si>
    <t>P5</t>
  </si>
  <si>
    <t>Izolované Cu potrubí chladiva - rozvod plynu f19,1</t>
  </si>
  <si>
    <t>P5-Včetně průchodek, oblouků, izolace</t>
  </si>
  <si>
    <t>P6</t>
  </si>
  <si>
    <t>Izolované Cu potrubí chladiva - rozvod plynu f22,2</t>
  </si>
  <si>
    <t>P6-Včetně průchodek, oblouků, izolace</t>
  </si>
  <si>
    <t>P7</t>
  </si>
  <si>
    <t>Izolované Cu potrubí chladiva - rozvod plynu f34,9</t>
  </si>
  <si>
    <t>P7-Včetně průchodek, oblouků, izolace</t>
  </si>
  <si>
    <t>M1</t>
  </si>
  <si>
    <t>Přesun stávajícího VRV systému</t>
  </si>
  <si>
    <t>M1 - Přeun kondnezační jednotky stávajcího VRV systému. Demontáž, vyčištění, vakuování, spod. Včetně následného osazení jednotek na střechu budovy, napojení, zprovoznění Včetně prodloužení chladivového potrubí, včetně prodloužení kabeláží apod.</t>
  </si>
  <si>
    <t>Montážní materiál</t>
  </si>
  <si>
    <t>Lehké pracovní lešení</t>
  </si>
  <si>
    <t>M3</t>
  </si>
  <si>
    <t>M3- kompletní zprovoznění zařízení (oživení, zapojení kabeláže, zkouška chodu)</t>
  </si>
  <si>
    <t>M4</t>
  </si>
  <si>
    <t>Zkouška těsnosti potrubí</t>
  </si>
  <si>
    <t>M5</t>
  </si>
  <si>
    <t>Zaškolení obsluhy</t>
  </si>
  <si>
    <t>M6</t>
  </si>
  <si>
    <t>Montáž VZT zařízení 5</t>
  </si>
  <si>
    <t xml:space="preserve">M6-kompletní montáž zařízení č. 5,včetně elektrikářských prací na osazení zařízení do rozvaděče, včetně dopravy materiálu </t>
  </si>
  <si>
    <t>Z6</t>
  </si>
  <si>
    <t>Zařízení č. 6 - Odtah od stolní digestoře</t>
  </si>
  <si>
    <t xml:space="preserve">Radiální plastový nevýbušný ventilátor s motorem mimo proud vzduchu </t>
  </si>
  <si>
    <t>6.4.1 - venkovní provedení Průměr připojení: d280 Parametry: 400 m3/h při min. 400 Pa Příkon: 0,36kW/230V Příslušenství:  - pružná manžeta na sání a výtlak</t>
  </si>
  <si>
    <t>Kulisový tlumič hluku kruhový d280/900</t>
  </si>
  <si>
    <t>4.10.1 - tloušťka kulis: 50, materiál: pozink</t>
  </si>
  <si>
    <t>6.14.1</t>
  </si>
  <si>
    <t>Uzavírací klapka kruhová se servopohonem d250 těsná</t>
  </si>
  <si>
    <t>4.14.1 - pozink, pro vzt potrubí tř. těsnosti B, ovládání servopohon, včetně servopohonu 230V se zpětnou pružinou</t>
  </si>
  <si>
    <t>6.17.1</t>
  </si>
  <si>
    <t xml:space="preserve">Horizontální čtyřhraný výfukový kus </t>
  </si>
  <si>
    <t>4.17.1 - Horizontální čtyřhraný sací kus zešikmený, rozměr d 280 mm, se sítem proti hmyzu</t>
  </si>
  <si>
    <t>6.17.2</t>
  </si>
  <si>
    <t xml:space="preserve">Napojení potrubí DN 280 na digestoř </t>
  </si>
  <si>
    <t>4.17.2, doměření potrubí od stávajícího potrubí ve zdi po umístění digestoře</t>
  </si>
  <si>
    <t>6.17.3</t>
  </si>
  <si>
    <t>6.17.4</t>
  </si>
  <si>
    <t>Kabelové propojení digestoře, klapky a ventilátoru)</t>
  </si>
  <si>
    <t>4.17.3 - napájení ventiltáoru a kapky vyvedené z digestoře (při spuštění digestoře dojde k zapnutí ventilátoru a otevřní klapky), kabel bude veden od digestře podél VZT potrubí</t>
  </si>
  <si>
    <t>6.20.1</t>
  </si>
  <si>
    <t>6.30.1</t>
  </si>
  <si>
    <t>Montáž VZT zař. č. 4</t>
  </si>
  <si>
    <t>5.M1 - kompletní montáž zařízění č. 4 osazení potrubí v třídě těsnosti B na systémové profily se závitovými tyčemi, montáž potrubních elementů, izolace, ošetření neošetřených částí potrubí a montážního materiálu nátěrovou hmotou</t>
  </si>
  <si>
    <t>S</t>
  </si>
  <si>
    <t>Společné</t>
  </si>
  <si>
    <t>S1</t>
  </si>
  <si>
    <t>Prováděcí (dílenská, dodavatelská) dokumentace</t>
  </si>
  <si>
    <t>S2</t>
  </si>
  <si>
    <t>Dokumentace skutečného provedení stavby</t>
  </si>
  <si>
    <t>S3</t>
  </si>
  <si>
    <t>Koordinace, účast na kontrolních dnech a na kontrolních prohlídkách</t>
  </si>
  <si>
    <t>S4</t>
  </si>
  <si>
    <t>Dodavatelská dokumentace stavby - certifikáty protokoly o zkouškách, technická dokumentace, zařízení, revize, dodací listy jednotlivých komponentů, prohlášení o shodě, záruční listy, návody.</t>
  </si>
  <si>
    <t>S5</t>
  </si>
  <si>
    <t>Komplexní zkoušky ve spolupráci s navazujícími profesemi</t>
  </si>
  <si>
    <t>S6</t>
  </si>
  <si>
    <t>Přehledová schéma jednotlivých systému v barevném provedení</t>
  </si>
  <si>
    <t>S7</t>
  </si>
  <si>
    <t>Rozbor pitné vody, zkušební vrty, sondy.</t>
  </si>
  <si>
    <t>S8</t>
  </si>
  <si>
    <t xml:space="preserve">Označení rozvodu a informační štítky </t>
  </si>
  <si>
    <t>S10</t>
  </si>
  <si>
    <t>Měření hluku v chráněném venkovním prostoru stavby, protihluková opatření</t>
  </si>
  <si>
    <t>S12</t>
  </si>
  <si>
    <t>Měření těsnosti potrubí nezávislou firmou</t>
  </si>
  <si>
    <t>úsek</t>
  </si>
  <si>
    <t>M24</t>
  </si>
  <si>
    <t>MONTÁŽE VZDUCHOTECHNIKY CELKEM</t>
  </si>
  <si>
    <t>Montáže vzduchotechniky a chlazení</t>
  </si>
  <si>
    <t>D.1.4.2</t>
  </si>
  <si>
    <t>Vzduchotechnika a chlazení</t>
  </si>
  <si>
    <t>Objekt : D.1.4.1 D - Zdravotně technické instalace, Pavilon D</t>
  </si>
  <si>
    <t>oddíl 721</t>
  </si>
  <si>
    <t>Kanalizace vnitřní:</t>
  </si>
  <si>
    <t>721-001</t>
  </si>
  <si>
    <t>Napojení kanalizace na stávající kanalizační potrubí  - vyčištění, prověření připojovaného materiálu, materiál pro napojení a sedlový kus</t>
  </si>
  <si>
    <t>721-002</t>
  </si>
  <si>
    <t>Vpust podlahová DN 75, se suchou zápachovou klapkou - konkrétní typ dle investora</t>
  </si>
  <si>
    <t>721-004</t>
  </si>
  <si>
    <t>Přivzdušňovací ventil pod umyvadlo DN 40</t>
  </si>
  <si>
    <t>721-013</t>
  </si>
  <si>
    <t>Přisávací kus - podomítkový DN 50</t>
  </si>
  <si>
    <t>C-721174221-0</t>
  </si>
  <si>
    <t>MTZ POTR KANAL VNI ODPAD PP DN -50</t>
  </si>
  <si>
    <t>C-721174222-0</t>
  </si>
  <si>
    <t>MTZ POTR KANAL VNI ODPAD PP DN -100</t>
  </si>
  <si>
    <t>C-721174223-0</t>
  </si>
  <si>
    <t>MTZ POTR KANAL VNI ODPAD PP DN -150</t>
  </si>
  <si>
    <t>H-28614105-1</t>
  </si>
  <si>
    <t>TRUBKY ODPADNI PP HRDLOVE HTEM DN 50</t>
  </si>
  <si>
    <t>32*1,03</t>
  </si>
  <si>
    <t>H-28614107-1</t>
  </si>
  <si>
    <t>TRUBKY ODPADNI PP HRDLOVE HTEM DN 75</t>
  </si>
  <si>
    <t>14*1,03</t>
  </si>
  <si>
    <t>H-28614111-1</t>
  </si>
  <si>
    <t>TRUBKY ODPADNI PP HRDLOVE HTEM DN 110</t>
  </si>
  <si>
    <t>17*1,03</t>
  </si>
  <si>
    <t>C-721290111-0</t>
  </si>
  <si>
    <t>ZKOUSKA TESN KANAL VODOU DO DN 125</t>
  </si>
  <si>
    <t>32 + 14 + 17</t>
  </si>
  <si>
    <t>721-012</t>
  </si>
  <si>
    <t>Požární ucpávka kanalizačního potrubí do DN 110</t>
  </si>
  <si>
    <t>C-998721102-0</t>
  </si>
  <si>
    <t>KANALIZACE PRESUN HMOT VYSKA -12M</t>
  </si>
  <si>
    <t>KANALIZACE VNITŘNÍ CELKEM</t>
  </si>
  <si>
    <t>oddíl 722</t>
  </si>
  <si>
    <t>Vodovod vnitřní:</t>
  </si>
  <si>
    <t>722-001</t>
  </si>
  <si>
    <t>Napojení na stávající vodovodní řád, přípojení, vyčištění</t>
  </si>
  <si>
    <t>722-011</t>
  </si>
  <si>
    <t>Demontáž stávajícího rozvodu vodovodu, pozink.,plast. potrubí, včetně ekologické likvidace do DN 50</t>
  </si>
  <si>
    <t>722-005</t>
  </si>
  <si>
    <t>Kulový kohout D3/4"</t>
  </si>
  <si>
    <t>722-006</t>
  </si>
  <si>
    <t xml:space="preserve">Rohový ventil pro připojení zařizovacích předmětů, 1/2" </t>
  </si>
  <si>
    <t>722-007</t>
  </si>
  <si>
    <t>Samočinný termostatický ventil na cirkulační potrubí TV, včetně samočinného ventilu s funkční automatické tepelné dezinfekce, DN20</t>
  </si>
  <si>
    <t>722-012</t>
  </si>
  <si>
    <t xml:space="preserve">Rohový ventil pračkový 3/4" </t>
  </si>
  <si>
    <t>722-013</t>
  </si>
  <si>
    <t xml:space="preserve">Připojovací pancéřované nerezové hadice, 3/4" </t>
  </si>
  <si>
    <t>C-722176212-0</t>
  </si>
  <si>
    <t>MTZ VOD ROZV PLAST SVAR POLYFUZI D 20</t>
  </si>
  <si>
    <t>C-722176213-0</t>
  </si>
  <si>
    <t>MTZ VOD ROZV PLAST SVAR POLYFUZI D 25</t>
  </si>
  <si>
    <t>118+80</t>
  </si>
  <si>
    <t>H-28386024-1</t>
  </si>
  <si>
    <t>IZOLACE POTR MIRELON STABIL 22x13MM</t>
  </si>
  <si>
    <t>118*1,03</t>
  </si>
  <si>
    <t>H-28386025-1</t>
  </si>
  <si>
    <t>IZOLACE POTR MIRELON STABIL 25x13MM</t>
  </si>
  <si>
    <t>80*1,03</t>
  </si>
  <si>
    <t>C-722290234-0</t>
  </si>
  <si>
    <t>PROPLACH A DEZINFEKCE VOD POTR DN 80</t>
  </si>
  <si>
    <t>M-230320122-0</t>
  </si>
  <si>
    <t>TLAKOVA ZKOUSKA</t>
  </si>
  <si>
    <t>722-008</t>
  </si>
  <si>
    <t>Štítky pro popis zařízení a armatur</t>
  </si>
  <si>
    <t>722-009</t>
  </si>
  <si>
    <t>722-010</t>
  </si>
  <si>
    <t>Požární ucpávka vodovodního potrubí (při průchodu stropem)</t>
  </si>
  <si>
    <t>C-998722102-0</t>
  </si>
  <si>
    <t>VODOVOD PRESUN HMOT VYSKA -12M</t>
  </si>
  <si>
    <t>VODOVOD VNITŘNÍ CELKEM</t>
  </si>
  <si>
    <t>oddíl 725</t>
  </si>
  <si>
    <t>Zařizovací předměty ZTI:</t>
  </si>
  <si>
    <t>725-001 U1</t>
  </si>
  <si>
    <t>725-006 WC</t>
  </si>
  <si>
    <t>725-009 D2</t>
  </si>
  <si>
    <t>725-012 SPK</t>
  </si>
  <si>
    <t>ZAŘIZOVACÍ PŘEDMĚTY ZTI CELKEM</t>
  </si>
  <si>
    <t>Zdravotně technické instalace</t>
  </si>
  <si>
    <t>D.1.4.1 D</t>
  </si>
  <si>
    <t>Zdravotně technické instalace, Pavilon D</t>
  </si>
  <si>
    <t>Objekt : D.1.4.1 G - Zdravotně technické instalace, Pavilon G</t>
  </si>
  <si>
    <t>721-003</t>
  </si>
  <si>
    <t>HL podomítkový sifon suchý ke klimatizačním jednotkám DN 32 - 100x100mm</t>
  </si>
  <si>
    <t>721-005</t>
  </si>
  <si>
    <t>Sanitární čerpadlo pro umyvadlo dle EN 12050-2 max. čerpací vzdálenost 40m, Napětí 220-240/50, P=0,25 kW, Průměrná teplota vstupní vody 35°, Rozměry 296x165x145</t>
  </si>
  <si>
    <t>721-006</t>
  </si>
  <si>
    <t>Čerpadlo kondenzátu Průtok: 10l/h, výtlačná výška 10m</t>
  </si>
  <si>
    <t>57+10+143</t>
  </si>
  <si>
    <t>H-28614103-1</t>
  </si>
  <si>
    <t>TRUBKY ODPADNI PP HRDLOVE HTEM DN 32</t>
  </si>
  <si>
    <t>57*1,03</t>
  </si>
  <si>
    <t>H-28614104-1</t>
  </si>
  <si>
    <t>TRUBKY ODPADNI PP HRDLOVE HTEM DN 40</t>
  </si>
  <si>
    <t>10*1,03</t>
  </si>
  <si>
    <t>143*1,03</t>
  </si>
  <si>
    <t>116*1,03</t>
  </si>
  <si>
    <t>210 + 32 + 116</t>
  </si>
  <si>
    <t>721-007</t>
  </si>
  <si>
    <t>Odpadní potrubí z pozinku, včetně tvarovek a uchycení DN 75</t>
  </si>
  <si>
    <t>721-008</t>
  </si>
  <si>
    <t xml:space="preserve">Vpusť rohová atiková kruhová PVC ? 75 </t>
  </si>
  <si>
    <t>721-009</t>
  </si>
  <si>
    <t>Střešní vpusť DN 110</t>
  </si>
  <si>
    <t>721-010</t>
  </si>
  <si>
    <t>Nástřešní větrací hlavice DN 110 s integrovanou manžetou</t>
  </si>
  <si>
    <t>721-011</t>
  </si>
  <si>
    <t>Nástřešní větrací hlavice DN 50 s integrovanou manžetou</t>
  </si>
  <si>
    <t>722-002</t>
  </si>
  <si>
    <t>Kulový kohout mosaz DN32</t>
  </si>
  <si>
    <t>722-003</t>
  </si>
  <si>
    <t>Kulový kohout D5/4"</t>
  </si>
  <si>
    <t>722-004</t>
  </si>
  <si>
    <t>Kulový kohout D1"</t>
  </si>
  <si>
    <t>C-722130234-0</t>
  </si>
  <si>
    <t>POTRUBI OCEL POZINK SVAR ZAVIT DN 32</t>
  </si>
  <si>
    <t>C-722176214-0</t>
  </si>
  <si>
    <t>MTZ VOD ROZV PLAST SVAR POLYFUZI D 32</t>
  </si>
  <si>
    <t>15+321+121+28</t>
  </si>
  <si>
    <t>321*1,03</t>
  </si>
  <si>
    <t>(15+121)*1,03</t>
  </si>
  <si>
    <t>H-28386027-1</t>
  </si>
  <si>
    <t>IZOLACE POTR MIRELON STABIL 32x13MM</t>
  </si>
  <si>
    <t>28*1,03</t>
  </si>
  <si>
    <t>725-002 U2</t>
  </si>
  <si>
    <t>725-003 WC+B</t>
  </si>
  <si>
    <t>725-004 P</t>
  </si>
  <si>
    <t>725-005 V</t>
  </si>
  <si>
    <t>725-007 WC2</t>
  </si>
  <si>
    <t>725-008 D1</t>
  </si>
  <si>
    <t>725-010 H</t>
  </si>
  <si>
    <t>Hydrant s tvarově stálou hadicí o délce 30m DN 32</t>
  </si>
  <si>
    <t>D.1.4.1 G</t>
  </si>
  <si>
    <t>Zdravotně technické instalace, Pavilon G</t>
  </si>
  <si>
    <t>Objekt : D.1.1 B - Stavebně konstrukční řešení, Stavební úpravy pavilonu B</t>
  </si>
  <si>
    <t>HSV:</t>
  </si>
  <si>
    <t>oddíl 61</t>
  </si>
  <si>
    <t>Úpravy povrchů vnitřní:</t>
  </si>
  <si>
    <t>C-612421331-0</t>
  </si>
  <si>
    <t>OPRAVA VNI OMITEK STEN MVC STUK -30%</t>
  </si>
  <si>
    <t>37.8+-1.8+3.6</t>
  </si>
  <si>
    <t>(4,06*2+2,24*2)*3</t>
  </si>
  <si>
    <t>-0,9*2</t>
  </si>
  <si>
    <t>(0,9*2+0,6)*0,5*3</t>
  </si>
  <si>
    <t>C-611401311-0</t>
  </si>
  <si>
    <t>OPR MALYCH PLOCH OMIT STROPU -1M2</t>
  </si>
  <si>
    <t>C-612421821-0</t>
  </si>
  <si>
    <t>OMIT VNI STEN CISTE VAPENNE STUKOVE</t>
  </si>
  <si>
    <t>39.6</t>
  </si>
  <si>
    <t>ÚPRAVY POVRCHŮ VNITŘNÍ CELKEM</t>
  </si>
  <si>
    <t>oddíl 64</t>
  </si>
  <si>
    <t>Osazování výplní otvorů:</t>
  </si>
  <si>
    <t>C-642942111-0</t>
  </si>
  <si>
    <t>OSAZ DVER ZARUB OCEL PL OTV DO 2,5M2</t>
  </si>
  <si>
    <t>H-55331373-1</t>
  </si>
  <si>
    <t>ZARUBEN OCEL CIHLA YHtm 170/800 1KR</t>
  </si>
  <si>
    <t>H-61165192-1</t>
  </si>
  <si>
    <t>DVERE PROTIPOZAR PLNE FOLIE 80x197 C</t>
  </si>
  <si>
    <t>OSAZOVÁNÍ VÝPLNÍ OTVORŮ CELKEM</t>
  </si>
  <si>
    <t>oddíl 96</t>
  </si>
  <si>
    <t>Bourání konstrukcí:</t>
  </si>
  <si>
    <t>C-962031130-0</t>
  </si>
  <si>
    <t>BOURANI PRICEK Z CIHEL PALEN DO 100MM</t>
  </si>
  <si>
    <t>2,24*3-0,9*2</t>
  </si>
  <si>
    <t>C-968061125-0</t>
  </si>
  <si>
    <t>VYVESENI KRIDEL DVERI DREVENYCH 2M2</t>
  </si>
  <si>
    <t>C-968072455-0</t>
  </si>
  <si>
    <t>ODSTR DVERNICH ZARUBNI KOVOVYCH 2M2</t>
  </si>
  <si>
    <t>0,9*2*2</t>
  </si>
  <si>
    <t>C-776511820-0</t>
  </si>
  <si>
    <t>ODSTRANENI PODLAH POVLAK LEP +PODLOZ</t>
  </si>
  <si>
    <t>6,18+2,69</t>
  </si>
  <si>
    <t>C-776401800-0</t>
  </si>
  <si>
    <t>ODSTRAN PODLAH SOKLIK/LISTA PRYZ/PVC</t>
  </si>
  <si>
    <t>(2,76*2+2,24*4+1,2*2)-0,9*3</t>
  </si>
  <si>
    <t>C-965048150-0</t>
  </si>
  <si>
    <t>CISTENI PO VYBOUR DLAZEB DO 50% TMEL</t>
  </si>
  <si>
    <t>8.87</t>
  </si>
  <si>
    <t>C-979082111-0</t>
  </si>
  <si>
    <t>VNITROSTAV DOPRAVA SUTI A HMOT DO 10M</t>
  </si>
  <si>
    <t>((0,994274))</t>
  </si>
  <si>
    <t>C-979082121-0</t>
  </si>
  <si>
    <t>PRIPL ZKD 5M VNITROSTAV DOPRAVY SUTI</t>
  </si>
  <si>
    <t>((0,994274))*6</t>
  </si>
  <si>
    <t>C-979081112-0</t>
  </si>
  <si>
    <t>ODVOZ VYBOUR HMOT NA SKLADKU DO 1KM</t>
  </si>
  <si>
    <t>C-979081122-0</t>
  </si>
  <si>
    <t>PRIPL ZKD 1KM ODVOZU VYB HMOT NA SKL</t>
  </si>
  <si>
    <t>((0,994274))*32</t>
  </si>
  <si>
    <t>C-979081132-0</t>
  </si>
  <si>
    <t>SKLADKOVNE SMISENY STAV A DEMOL ODPAD</t>
  </si>
  <si>
    <t>BOURÁNÍ KONSTRUKCÍ CELKEM</t>
  </si>
  <si>
    <t>oddíl 99</t>
  </si>
  <si>
    <t>Přesun hmot:</t>
  </si>
  <si>
    <t>C-999281109-0</t>
  </si>
  <si>
    <t>PRESUN HMOT OPRAVY DO VYSKY 6M</t>
  </si>
  <si>
    <t>(1,67772 + 0,070653 + 0,007684)</t>
  </si>
  <si>
    <t>PŘESUN HMOT CELKEM</t>
  </si>
  <si>
    <t>oddíl 777</t>
  </si>
  <si>
    <t>Podlahy syntetické:</t>
  </si>
  <si>
    <t>C-777115031-0</t>
  </si>
  <si>
    <t>PODLAHA LITA SADURIT TL 3MM</t>
  </si>
  <si>
    <t>C-998777101-0</t>
  </si>
  <si>
    <t>PODLAHY SYNTET PRESUN HMOT VYSKA -6M</t>
  </si>
  <si>
    <t>PODLAHY SYNTETICKÉ CELKEM</t>
  </si>
  <si>
    <t>oddíl 784</t>
  </si>
  <si>
    <t>Malby:</t>
  </si>
  <si>
    <t>C-784454571-0</t>
  </si>
  <si>
    <t>MALBA 2xDUFA OMYV BILA MISTN V 3,8M</t>
  </si>
  <si>
    <t>39.6+9,09</t>
  </si>
  <si>
    <t>MALBY CELKEM</t>
  </si>
  <si>
    <t>Úpravy povrchů vnitřní</t>
  </si>
  <si>
    <t>Osazování výplní otvorů</t>
  </si>
  <si>
    <t>Bourání konstrukcí</t>
  </si>
  <si>
    <t>Přesun hmot</t>
  </si>
  <si>
    <t>HSV CELKEM</t>
  </si>
  <si>
    <t>Podlahy syntetické</t>
  </si>
  <si>
    <t>Malby</t>
  </si>
  <si>
    <t>D.1.1 B</t>
  </si>
  <si>
    <t>Stavebně konstrukční řešení, Stavební úpravy pavilonu B</t>
  </si>
  <si>
    <t>Objekt : D.1.1-2 D - Stavebně konstrukční řešení, Stavební úpravy pavilonu D</t>
  </si>
  <si>
    <t>oddíl 3</t>
  </si>
  <si>
    <t>Svislé konstrukce:</t>
  </si>
  <si>
    <t>C-342248689-0</t>
  </si>
  <si>
    <t>PRICKY HELUZ 14 MALTA VC</t>
  </si>
  <si>
    <t>28.3595+3.264+11.868</t>
  </si>
  <si>
    <t>1.NP</t>
  </si>
  <si>
    <t>(1,2*2+8,52+1,45+1,22+1,175)*2,3-(1*2*2+0,8*2)</t>
  </si>
  <si>
    <t>1.NP přizdívky</t>
  </si>
  <si>
    <t>(1,2*1,36)*2</t>
  </si>
  <si>
    <t>3.NP</t>
  </si>
  <si>
    <t>(3,25+0,83)*3,35-(0,9*2)</t>
  </si>
  <si>
    <t>C-953940111-0</t>
  </si>
  <si>
    <t>MTZ OCEL PROFILU -10kg/m CELK HM -1t</t>
  </si>
  <si>
    <t>0.052155</t>
  </si>
  <si>
    <t>1.NP ocelové překlady</t>
  </si>
  <si>
    <t>(1*2+1,15*2+1,2*2+1,4*2)*0,00549</t>
  </si>
  <si>
    <t>H-13337670-1</t>
  </si>
  <si>
    <t>PROFIL OCELOVY L 11373 60x60x6MM</t>
  </si>
  <si>
    <t>0.052155*1,08</t>
  </si>
  <si>
    <t>C-953940121-0</t>
  </si>
  <si>
    <t>MTZ OCEL PROFILU -20kg/m CELK HM -1t</t>
  </si>
  <si>
    <t>0.19608</t>
  </si>
  <si>
    <t>(1,8*4+2*4)*0,0129</t>
  </si>
  <si>
    <t>H-13383425-1</t>
  </si>
  <si>
    <t>NOSNIK OCEL IPE 11375 PROFIL 140</t>
  </si>
  <si>
    <t>0.19608*1,08</t>
  </si>
  <si>
    <t>C-346244381-0</t>
  </si>
  <si>
    <t>PLENTOVANI VAL NOSNIKU CIHLAMI V 20CM</t>
  </si>
  <si>
    <t>(1,8*2+2*2)*0,14</t>
  </si>
  <si>
    <t>C-346244831-0</t>
  </si>
  <si>
    <t>PRIZDIV, ZAZD Z CI PLN 29 P20 MC TL 29CM</t>
  </si>
  <si>
    <t>1.1+5.925+5.46</t>
  </si>
  <si>
    <t>(0,5*2,2)</t>
  </si>
  <si>
    <t>(0,33*3+1,3*2,1+1,05*2,1)</t>
  </si>
  <si>
    <t>4.NP</t>
  </si>
  <si>
    <t>(1,3*2,1)*2</t>
  </si>
  <si>
    <t>3-001</t>
  </si>
  <si>
    <t>Kotvení překladuPr1.1, Pr1.2</t>
  </si>
  <si>
    <t>3-002</t>
  </si>
  <si>
    <t>Osazení Purenitu pod vstupními dveřmi 1.NP</t>
  </si>
  <si>
    <t>H-28374623-1</t>
  </si>
  <si>
    <t>PROFIL IZOL PURENIT 550 MD 120x20x5cm</t>
  </si>
  <si>
    <t>C-317121102-0</t>
  </si>
  <si>
    <t>OSAZ PREF PREKLADU NAD OTVORY -1800MM</t>
  </si>
  <si>
    <t>1</t>
  </si>
  <si>
    <t>H-59641234-1</t>
  </si>
  <si>
    <t>PREKLAD KER PL HELUZ 14,5x7,1x150CM</t>
  </si>
  <si>
    <t>SVISLÉ KONSTRUKCE CELKEM</t>
  </si>
  <si>
    <t>C-612473181-0</t>
  </si>
  <si>
    <t>OMIT STEN SMS VAPCEM HLADKE</t>
  </si>
  <si>
    <t>84.9</t>
  </si>
  <si>
    <t>1.NP pod obklady</t>
  </si>
  <si>
    <t>(1,75*2+1,3*2+3,9*2+1,8*2+3,6*2+1,8*2)*3</t>
  </si>
  <si>
    <t>C-612473182-0</t>
  </si>
  <si>
    <t>OMIT STEN SMS VAPCEM STUKOVE</t>
  </si>
  <si>
    <t>57.165+33.195+8.535</t>
  </si>
  <si>
    <t>(8,52+0,5+1,175+1,45+1,37+1,3*2+1,22*2+0,5*2)*3</t>
  </si>
  <si>
    <t>(11.868*2)+1,3*2,1*1,3+1,05*2,1*2+0,5*3</t>
  </si>
  <si>
    <t>(1,3*2,1)*2+(2,4*2+1,35)*0,5</t>
  </si>
  <si>
    <t>C-612471413-0</t>
  </si>
  <si>
    <t>UPRAVA VNITR STEN AKTIV STUK S DISP</t>
  </si>
  <si>
    <t>107.334+42.076+89.78</t>
  </si>
  <si>
    <t>2.NP</t>
  </si>
  <si>
    <t>(9,6*2+6,42*2)*3,35</t>
  </si>
  <si>
    <t>(3,25*2+3,03*2)*3,35</t>
  </si>
  <si>
    <t>(26,8*3,35)</t>
  </si>
  <si>
    <t>C-611471413-0</t>
  </si>
  <si>
    <t>UPRAVA STROPU AKTIVOV STUK 3MM S PRIS</t>
  </si>
  <si>
    <t>61.632+17.8475+26.8</t>
  </si>
  <si>
    <t>(9,6*6,42)</t>
  </si>
  <si>
    <t>(3,25*3,03+5*1,6)</t>
  </si>
  <si>
    <t>oddíl 62</t>
  </si>
  <si>
    <t>Úpravy povrchů vnější:</t>
  </si>
  <si>
    <t>62-001</t>
  </si>
  <si>
    <t>Odstranění zateplovacího systému pro vybourání okeních otvorů vč. zapravení</t>
  </si>
  <si>
    <t>1+1</t>
  </si>
  <si>
    <t>62-002</t>
  </si>
  <si>
    <t>Doplnění zateplovacího systému u vstupních dveří 1.NP</t>
  </si>
  <si>
    <t>C-620611216-0</t>
  </si>
  <si>
    <t>ZATEPL VLAKNOCEM FASAD MIN VLNOU 16CM</t>
  </si>
  <si>
    <t>8.19</t>
  </si>
  <si>
    <t>3.NP, 4.NP doplnění izolace za zazděný okenní otvor</t>
  </si>
  <si>
    <t>(1,3*2,1)*3</t>
  </si>
  <si>
    <t>ÚPRAVY POVRCHŮ VNĚJŠÍ CELKEM</t>
  </si>
  <si>
    <t>oddíl 63</t>
  </si>
  <si>
    <t>Podlahy:</t>
  </si>
  <si>
    <t>C-631313711-0</t>
  </si>
  <si>
    <t>MAZANINA Z BETONU TL 12CM TR C20/25</t>
  </si>
  <si>
    <t>4.5461</t>
  </si>
  <si>
    <t>45.461*0,1</t>
  </si>
  <si>
    <t>C-631361921-0</t>
  </si>
  <si>
    <t>VYZTUZ MAZANIN STRKPIS SVAR SITE</t>
  </si>
  <si>
    <t>45.461*0,003*1,12</t>
  </si>
  <si>
    <t>C-632661136-0</t>
  </si>
  <si>
    <t>POTER SAMONIVEL CEM 30MPa 55MM</t>
  </si>
  <si>
    <t>45.461</t>
  </si>
  <si>
    <t>C-631341134-0</t>
  </si>
  <si>
    <t>MAZANINA LIAPORBETON TL 24CM LC20/22</t>
  </si>
  <si>
    <t>5.082+1</t>
  </si>
  <si>
    <t>3.NP spádová vrstva propojovací rampy s přehlazením povrchu</t>
  </si>
  <si>
    <t>(8,47*2*0,3)</t>
  </si>
  <si>
    <t>3.NP schodišťové stupně D3.05</t>
  </si>
  <si>
    <t>PODLAHY CELKEM</t>
  </si>
  <si>
    <t>4+1</t>
  </si>
  <si>
    <t>H-55331372-1</t>
  </si>
  <si>
    <t>ZARUBEN OCEL CIHLA YHtm 170/700 1KR</t>
  </si>
  <si>
    <t>H-55331374-1</t>
  </si>
  <si>
    <t>ZARUBEN OCEL CIHLA YHtm 170/900 1KR</t>
  </si>
  <si>
    <t>63-001</t>
  </si>
  <si>
    <t>Vchodové dveře Al 900x2150</t>
  </si>
  <si>
    <t>63-002</t>
  </si>
  <si>
    <t>Okno Al 1350/2400 vč. parapetů</t>
  </si>
  <si>
    <t>oddíl 9</t>
  </si>
  <si>
    <t>Ostatní konstrukce a práce:</t>
  </si>
  <si>
    <t>C-952901114-0</t>
  </si>
  <si>
    <t>VYCISTENI BUDOV VYSKY PODLAZI NAD 4M</t>
  </si>
  <si>
    <t>(18,9+42,46+64,36+100,42+67,11+20,57+7,15+26,8)</t>
  </si>
  <si>
    <t>9-001</t>
  </si>
  <si>
    <t>Zhotovení protiprašných zástěn</t>
  </si>
  <si>
    <t>OSTATNÍ KONSTRUKCE A PRÁCE CELKEM</t>
  </si>
  <si>
    <t>oddíl 94</t>
  </si>
  <si>
    <t>Lešení a stavební výtahy:</t>
  </si>
  <si>
    <t>C-941955003-0</t>
  </si>
  <si>
    <t>LESENI LEH PRAC POMOC H PODLAHY 2,5M</t>
  </si>
  <si>
    <t>LEŠENÍ A STAVEBNÍ VÝTAHY CELKEM</t>
  </si>
  <si>
    <t>17.841+27.62</t>
  </si>
  <si>
    <t>(9,695*1,8+1,4*1,35)-1,5</t>
  </si>
  <si>
    <t>(20,57+7,05)</t>
  </si>
  <si>
    <t>13.295+31.76</t>
  </si>
  <si>
    <t>(9,695+1,8*2)</t>
  </si>
  <si>
    <t>(8*2+2,43*2+2,2*2+3,25*2)</t>
  </si>
  <si>
    <t>C-968081126-0</t>
  </si>
  <si>
    <t>VYVESENI KRIDEL DVERI PLASTOVYCH 2M2-</t>
  </si>
  <si>
    <t>2</t>
  </si>
  <si>
    <t>C-968082456-0</t>
  </si>
  <si>
    <t>ODSTR DVERNICH ZARUBNI PLAST 2M2-</t>
  </si>
  <si>
    <t>2.6875</t>
  </si>
  <si>
    <t>(1,25*2,15)</t>
  </si>
  <si>
    <t>C-977211111-0</t>
  </si>
  <si>
    <t>REZANI ZELEZOBET KONSTR DO HLOUB 20CM</t>
  </si>
  <si>
    <t>9.215</t>
  </si>
  <si>
    <t>(9,695-0,92-1,5-0,65+1,24+1,35)</t>
  </si>
  <si>
    <t>C-965042141-0</t>
  </si>
  <si>
    <t>BOUR PODKLAD Z BETONU TL 10CM 4M2-</t>
  </si>
  <si>
    <t>C-965045236-0</t>
  </si>
  <si>
    <t>BOUR POTERU PISKOCEMENT TL -50MM -4M2</t>
  </si>
  <si>
    <t>C-971033631-0</t>
  </si>
  <si>
    <t>OTVORY PRICKY CIHEL MV 4M2 TL 15CM</t>
  </si>
  <si>
    <t>1.89</t>
  </si>
  <si>
    <t>(0,9*2,1)</t>
  </si>
  <si>
    <t>C-725210821-0</t>
  </si>
  <si>
    <t>DMTZ UMYVADLA BEZ VYTOKOVYCH ARMATUR</t>
  </si>
  <si>
    <t>SOUB</t>
  </si>
  <si>
    <t>C-725820801-0</t>
  </si>
  <si>
    <t>DMTZ BATERIE NASTENNE</t>
  </si>
  <si>
    <t>C-766825821-0</t>
  </si>
  <si>
    <t>DMTZ VESTAVENE SKRINE 2KRIDLE</t>
  </si>
  <si>
    <t>3</t>
  </si>
  <si>
    <t>C-766996807-0</t>
  </si>
  <si>
    <t>DMTZ TRUHL ATYPU JEDNOTL HMOTN 250kg-</t>
  </si>
  <si>
    <t>KG</t>
  </si>
  <si>
    <t>500</t>
  </si>
  <si>
    <t>2.NP, dmtz stupínku</t>
  </si>
  <si>
    <t>C-775512831-0</t>
  </si>
  <si>
    <t>DMTZ PODL PARKET MOZAIK LEPEN DO SUTI</t>
  </si>
  <si>
    <t>64.36</t>
  </si>
  <si>
    <t>6.462</t>
  </si>
  <si>
    <t>(2,43*3,4-0,9*2)</t>
  </si>
  <si>
    <t>C-962031131-0</t>
  </si>
  <si>
    <t>BOURANI PRICEK Z CIHEL PALEN DO 150MM</t>
  </si>
  <si>
    <t>9.25</t>
  </si>
  <si>
    <t>(3,25*3,4-0,9*2)</t>
  </si>
  <si>
    <t>5.6</t>
  </si>
  <si>
    <t>(0,9*2*2+1*2)</t>
  </si>
  <si>
    <t>C-968081112-0</t>
  </si>
  <si>
    <t>VYVESENI KRIDEL OKEN PLAST 1,5M2</t>
  </si>
  <si>
    <t>4+8</t>
  </si>
  <si>
    <t>2*2</t>
  </si>
  <si>
    <t>2*4</t>
  </si>
  <si>
    <t>C-968082356-0</t>
  </si>
  <si>
    <t>ODSTR RAMU OKEN PLAST ZDVOJENYCH 4M2</t>
  </si>
  <si>
    <t>5.2+5.2</t>
  </si>
  <si>
    <t>1,3*2*2</t>
  </si>
  <si>
    <t>C-968085112-0</t>
  </si>
  <si>
    <t>ODSTR PARAPETU PLASTOVYCH S DO 20CM</t>
  </si>
  <si>
    <t>C-971033561-0</t>
  </si>
  <si>
    <t>OTVORY ZDIVO CIHEL MV 1M2 TL 60CM</t>
  </si>
  <si>
    <t>2.748+2.7</t>
  </si>
  <si>
    <t>(0,63*2,6+1,35*2+1,93*0,6)*0,5</t>
  </si>
  <si>
    <t>(1,35*2)</t>
  </si>
  <si>
    <t>C-974031285-0</t>
  </si>
  <si>
    <t>RYHY ZDI CI U STROPU HL 30CM S 20CM</t>
  </si>
  <si>
    <t>7.6</t>
  </si>
  <si>
    <t>(1,8*2+2*2)</t>
  </si>
  <si>
    <t>C-735151811-0</t>
  </si>
  <si>
    <t>DMTZ OTOP TELES PANEL 1RAD L 1500MM</t>
  </si>
  <si>
    <t>C-965082933-0</t>
  </si>
  <si>
    <t>ODSTR NASYPU TL -20CM PLOCHY 2M2-</t>
  </si>
  <si>
    <t>1.NP pro kanalizaci</t>
  </si>
  <si>
    <t>(10*0,4*0,5)</t>
  </si>
  <si>
    <t>((36,179505))</t>
  </si>
  <si>
    <t>((36,179505))*6</t>
  </si>
  <si>
    <t>((36,179505))*32</t>
  </si>
  <si>
    <t>C-998011002-0</t>
  </si>
  <si>
    <t>PRESUN HMOT BUDOVY ZDENE VYSKY -12M</t>
  </si>
  <si>
    <t>(13,549749 + 7,817074 + 0,253464 + 27,704748 + 0,689264 + 0,015615 + 1,954678 + 0,047644)</t>
  </si>
  <si>
    <t>oddíl 711</t>
  </si>
  <si>
    <t>Izolace proti vodě:</t>
  </si>
  <si>
    <t>C-711111001-0</t>
  </si>
  <si>
    <t>NATER IZOL ZEM VLHK VOD STUD PENETR</t>
  </si>
  <si>
    <t>H-11163200-1</t>
  </si>
  <si>
    <t>LAK ASF PENETR SBS SIPLAST PRIMER 25L</t>
  </si>
  <si>
    <t>45.461*0,00025</t>
  </si>
  <si>
    <t>C-711141559-0</t>
  </si>
  <si>
    <t>PRITAVENI IZOL ZEM VLHK VOD ASF PASY</t>
  </si>
  <si>
    <t>H-62850122-1</t>
  </si>
  <si>
    <t>PASY MODIF VRCH NATAV VEDASPRINT 4,5</t>
  </si>
  <si>
    <t>45.461*1,2</t>
  </si>
  <si>
    <t>C-998711101-0</t>
  </si>
  <si>
    <t>IZOL VODA PRESUN HMOT VYSKA -6M</t>
  </si>
  <si>
    <t>IZOLACE PROTI VODĚ CELKEM</t>
  </si>
  <si>
    <t>oddíl 713</t>
  </si>
  <si>
    <t>Izolace tepelné:</t>
  </si>
  <si>
    <t>C-713121111-0</t>
  </si>
  <si>
    <t>OSAZ IZOL TEPEL PODLAH POLOZENIM 1VRS</t>
  </si>
  <si>
    <t>1.NP instalační vrstva</t>
  </si>
  <si>
    <t>H-28375856-1</t>
  </si>
  <si>
    <t>DESKY POLYST EPS 150 S BILE TL 6CM</t>
  </si>
  <si>
    <t>(45.461)*1,02</t>
  </si>
  <si>
    <t>1.NP kročejová</t>
  </si>
  <si>
    <t>H-28375216-1</t>
  </si>
  <si>
    <t>DESKY POLYST KROCEJ UTLUM EPS T4 50MM</t>
  </si>
  <si>
    <t>45.461*1,02</t>
  </si>
  <si>
    <t>C-775611521-0</t>
  </si>
  <si>
    <t>PODLOZKA PODL SEPAR FOL PE</t>
  </si>
  <si>
    <t>H-28324911-1</t>
  </si>
  <si>
    <t>FOLIE SEPAR PAROTES PENEFOL 500 0,6MM</t>
  </si>
  <si>
    <t>45.461*1,15</t>
  </si>
  <si>
    <t>C-998713101-0</t>
  </si>
  <si>
    <t>IZOL TEPELNA PRESUN HMOT VYSKA -6M</t>
  </si>
  <si>
    <t>IZOLACE TEPELNÉ CELKEM</t>
  </si>
  <si>
    <t>oddíl 766</t>
  </si>
  <si>
    <t>Konstrukce truhlářské:</t>
  </si>
  <si>
    <t>C-766211520-0</t>
  </si>
  <si>
    <t>MTZ MADLA DREV PRUB ATYP 1KS S 30CM-</t>
  </si>
  <si>
    <t>12.2</t>
  </si>
  <si>
    <t>(2,35+3,15+6,7)</t>
  </si>
  <si>
    <t>H-61199410-1</t>
  </si>
  <si>
    <t>MADLO SCHOD TVR DREVO HOBL 90x45MM A</t>
  </si>
  <si>
    <t>C-998766102-0</t>
  </si>
  <si>
    <t>KONSTR TRUHLAR PRESUN HMOT VYSKA -12M</t>
  </si>
  <si>
    <t>H-61162842-1</t>
  </si>
  <si>
    <t>DVERE VNITRNI HLADKE FOL PLN 70x197</t>
  </si>
  <si>
    <t>H-61162843-1</t>
  </si>
  <si>
    <t>DVERE VNITRNI HLADKE FOL PLN 80x197</t>
  </si>
  <si>
    <t>H-61162844-1</t>
  </si>
  <si>
    <t>DVERE VNITRNI HLADKE FOL PLN 90x197</t>
  </si>
  <si>
    <t>C-766662112-0</t>
  </si>
  <si>
    <t>MTZ DVERE ZD ZAR 1KR 0,8M</t>
  </si>
  <si>
    <t>C-766662122-0</t>
  </si>
  <si>
    <t>MTZ DVERE ZD ZAR 1KR 0,8M-</t>
  </si>
  <si>
    <t>KONSTRUKCE TRUHLÁŘSKÉ CELKEM</t>
  </si>
  <si>
    <t>oddíl 767</t>
  </si>
  <si>
    <t>Kovové doplňkové konstrukce:</t>
  </si>
  <si>
    <t>C-767181111-0</t>
  </si>
  <si>
    <t>MTZ WC KABINY SOLO</t>
  </si>
  <si>
    <t>H-55495220-1</t>
  </si>
  <si>
    <t>KABINA WC ELOX AL+DTD CLASSIC V 2,0M</t>
  </si>
  <si>
    <t>1.NP D1.04c</t>
  </si>
  <si>
    <t>767-001</t>
  </si>
  <si>
    <t>Vyrovnávací ocelové schodiště Z3.7</t>
  </si>
  <si>
    <t>C-998767101-0</t>
  </si>
  <si>
    <t>KOVOVE D KONST PRESUN HMOT VYSKA -6M</t>
  </si>
  <si>
    <t>KOVOVÉ DOPLŇKOVÉ KONSTRUKCE CELKEM</t>
  </si>
  <si>
    <t>oddíl 771</t>
  </si>
  <si>
    <t>Podlahy z dlaždic:</t>
  </si>
  <si>
    <t>C-771571491-0</t>
  </si>
  <si>
    <t>LEPENI+SPAR PODLAH KERAM 400x400MM</t>
  </si>
  <si>
    <t>H-59769130-1</t>
  </si>
  <si>
    <t>DLAZ KERAM MRAZUVZD GLAZOV TL 10MM A</t>
  </si>
  <si>
    <t>(45.461+4.14*0,1)*1,08</t>
  </si>
  <si>
    <t>C-771471014-0</t>
  </si>
  <si>
    <t>LEP+SPAR SOKL KERAM ROV 200x100 V 100</t>
  </si>
  <si>
    <t>4.14</t>
  </si>
  <si>
    <t>(1,3*2+1,22*2+0,5*2-0,9-1)</t>
  </si>
  <si>
    <t>C-998771101-0</t>
  </si>
  <si>
    <t>DLAZBY PRESUN HMOT VYSKA -6M</t>
  </si>
  <si>
    <t>PODLAHY Z DLAŽDIC CELKEM</t>
  </si>
  <si>
    <t>oddíl 775</t>
  </si>
  <si>
    <t>Podlahy parketové a plovoucí:</t>
  </si>
  <si>
    <t>C-775511281-0</t>
  </si>
  <si>
    <t>PODLAHY VLYSOVE SIR -60MM DUB TR I</t>
  </si>
  <si>
    <t>14</t>
  </si>
  <si>
    <t>2.NP doplnění po demontovaném stupínku</t>
  </si>
  <si>
    <t>C-775711120-0</t>
  </si>
  <si>
    <t>TMELENI PODLAH DREV VLYS/PARKETOVYCH</t>
  </si>
  <si>
    <t>C-775712120-0</t>
  </si>
  <si>
    <t>BROUSENI PODLAH DREV ZAKL HRUBE</t>
  </si>
  <si>
    <t>C-775712130-0</t>
  </si>
  <si>
    <t>BROUSENI PODLAH DREV ZAKL STREDNI</t>
  </si>
  <si>
    <t>C-775712190-0</t>
  </si>
  <si>
    <t>PRIPL ZKD BROUSENI NAD ZAKLADNI</t>
  </si>
  <si>
    <t>C-775721110-0</t>
  </si>
  <si>
    <t>LAK DREV PODLAH ZAKLADNI 1x</t>
  </si>
  <si>
    <t>C-775721210-0</t>
  </si>
  <si>
    <t>LAK DREV PODLAH VRCHNI 1x</t>
  </si>
  <si>
    <t>C-775721290-0</t>
  </si>
  <si>
    <t>PRIPL ZKD VRSTVU LAKU DREV PODLAH</t>
  </si>
  <si>
    <t>C-998775102-0</t>
  </si>
  <si>
    <t>PODLAHY VLYS PRESUN HMOT VYSKA -12M</t>
  </si>
  <si>
    <t>PODLAHY PARKETOVÉ A PLOVOUCÍ CELKEM</t>
  </si>
  <si>
    <t>oddíl 776</t>
  </si>
  <si>
    <t>Podlahy povlakové:</t>
  </si>
  <si>
    <t>C-776521227-0</t>
  </si>
  <si>
    <t>LEPENI PODLAH POVLAK PVC ELST PASY</t>
  </si>
  <si>
    <t>74.26+26.8</t>
  </si>
  <si>
    <t>(67,11+7,15)</t>
  </si>
  <si>
    <t>(26,8)</t>
  </si>
  <si>
    <t>H-28413017-1</t>
  </si>
  <si>
    <t>PODLAHOVINA VINYL LEP PASY TL 2MM</t>
  </si>
  <si>
    <t>101.06*1,08</t>
  </si>
  <si>
    <t>C-998776102-0</t>
  </si>
  <si>
    <t>PODLAHY POVLAK PRESUN HMOT VYSKA -12M</t>
  </si>
  <si>
    <t>PODLAHY POVLAKOVÉ CELKEM</t>
  </si>
  <si>
    <t>oddíl 781</t>
  </si>
  <si>
    <t>Obklady:</t>
  </si>
  <si>
    <t>C-781471491-0</t>
  </si>
  <si>
    <t>LEPENI+SPAR OBKL VNI KERAM 400x400MM</t>
  </si>
  <si>
    <t>84.9*1,08</t>
  </si>
  <si>
    <t>C-998781101-0</t>
  </si>
  <si>
    <t>OBKLADY PRESUN HMOT VYSKA -6M</t>
  </si>
  <si>
    <t>OBKLADY CELKEM</t>
  </si>
  <si>
    <t>5*2</t>
  </si>
  <si>
    <t>C-784402802-0</t>
  </si>
  <si>
    <t>OSKRABANI MALEB MISTNOSTI V 5M</t>
  </si>
  <si>
    <t>120.582</t>
  </si>
  <si>
    <t>(20,57+7,15)*3,35+(20,57+7,15)</t>
  </si>
  <si>
    <t>98.895+120.582+45.461+239.19+106.2795</t>
  </si>
  <si>
    <t>Svislé konstrukce</t>
  </si>
  <si>
    <t>Úpravy povrchů vnější</t>
  </si>
  <si>
    <t>Podlahy</t>
  </si>
  <si>
    <t>Ostatní konstrukce a práce</t>
  </si>
  <si>
    <t>Lešení a stavební výtahy</t>
  </si>
  <si>
    <t>Izolace proti vodě</t>
  </si>
  <si>
    <t>Izolace tepelné</t>
  </si>
  <si>
    <t>Konstrukce truhlářské</t>
  </si>
  <si>
    <t>Kovové doplňkové konstrukce</t>
  </si>
  <si>
    <t>Podlahy z dlaždic</t>
  </si>
  <si>
    <t>Podlahy parketové a plovoucí</t>
  </si>
  <si>
    <t>Podlahy povlakové</t>
  </si>
  <si>
    <t>Obklady</t>
  </si>
  <si>
    <t>D.1.1-2 D</t>
  </si>
  <si>
    <t>Stavebně konstrukční řešení, Stavební úpravy pavilonu D</t>
  </si>
  <si>
    <t>Objekt : D.1.1-2 G - Stavebně konstrukční řešení, Nástavba pavilonu G</t>
  </si>
  <si>
    <t>oddíl 1</t>
  </si>
  <si>
    <t>Zemní práce:</t>
  </si>
  <si>
    <t>C-132211000-0</t>
  </si>
  <si>
    <t>RUCNI HLOUBENI RYH HORNINA TR 3</t>
  </si>
  <si>
    <t>(2,85*2*0,5*0,65)+(2,85*0,6*0,65)</t>
  </si>
  <si>
    <t>C-132211009-0</t>
  </si>
  <si>
    <t>PRIPL ZA LEPIVOST HL RYH TR 3 RUCNI</t>
  </si>
  <si>
    <t>2.964</t>
  </si>
  <si>
    <t>C-162201102-0</t>
  </si>
  <si>
    <t>VODOROVNE PREM VYKOPKU DO 50M TR 1-4</t>
  </si>
  <si>
    <t>C-162701105-0</t>
  </si>
  <si>
    <t>VODOROVNE PREM VYKOPKU DO 10000M 1-4</t>
  </si>
  <si>
    <t>C-162701109-0</t>
  </si>
  <si>
    <t>PRIPL ZKD 1KM VOD PREM VYKOPKU TR 1-4</t>
  </si>
  <si>
    <t>2.964*23</t>
  </si>
  <si>
    <t>C-171201203-0</t>
  </si>
  <si>
    <t>SKLADKOVNE ZEMIN A SYPANIN</t>
  </si>
  <si>
    <t>ZEMNÍ PRÁCE CELKEM</t>
  </si>
  <si>
    <t>oddíl 2</t>
  </si>
  <si>
    <t>Základy a zvláštní zakládání:</t>
  </si>
  <si>
    <t>C-229942112-0</t>
  </si>
  <si>
    <t>TRUBKOVE MIKROPILOTY HLADKE D 105MM</t>
  </si>
  <si>
    <t>(4*6)</t>
  </si>
  <si>
    <t>C-229946112-0</t>
  </si>
  <si>
    <t>HLAVY TR MIKROPILOT TLAK D 105MM</t>
  </si>
  <si>
    <t>C-270399550-0</t>
  </si>
  <si>
    <t>MIKROVYZTUZ ZAKLADU ZE SKLEN VLAKEN</t>
  </si>
  <si>
    <t>(0,5*6)</t>
  </si>
  <si>
    <t>C-274313811-0</t>
  </si>
  <si>
    <t>BETON ZAKL PASU PROSTY SPC TR C25/30</t>
  </si>
  <si>
    <t>(2,85*2*0,5*0,8)+(2,85*0,6*0,8)</t>
  </si>
  <si>
    <t>C-274351215-0</t>
  </si>
  <si>
    <t>BEDNENI STEN ZAKL PASU ZRIZENI</t>
  </si>
  <si>
    <t>(2,85*0,3)*6</t>
  </si>
  <si>
    <t>C-274351216-0</t>
  </si>
  <si>
    <t>BEDNENI STEN ZAKL PASU ODSTRANENI</t>
  </si>
  <si>
    <t>5.13</t>
  </si>
  <si>
    <t>C-271571111-0</t>
  </si>
  <si>
    <t>POLSTAR ZAKLADU ZE STERKOPISKU 0-63MM</t>
  </si>
  <si>
    <t>(3,24+1)*2,85*0,15</t>
  </si>
  <si>
    <t>C-273314711-0</t>
  </si>
  <si>
    <t>BETON ZAKL DESEK PROSTY P-AGR C25/30</t>
  </si>
  <si>
    <t>(3,24+1)*2,85*0,1</t>
  </si>
  <si>
    <t>C-273361921-0</t>
  </si>
  <si>
    <t>VYZTUZ ZAKL DESEK SVAROV SITE</t>
  </si>
  <si>
    <t>(4,24*2,85)*0,003*1,12</t>
  </si>
  <si>
    <t>ZÁKLADY A ZVLÁŠTNÍ ZAKLÁDÁNÍ CELKEM</t>
  </si>
  <si>
    <t>3.24</t>
  </si>
  <si>
    <t>(1,8*1,8)</t>
  </si>
  <si>
    <t>11.2+10.24</t>
  </si>
  <si>
    <t>(0,5*2*2+0,3*2*2)*3,5</t>
  </si>
  <si>
    <t>(0,5*2*2+0,3*2*2)*3,2</t>
  </si>
  <si>
    <t>C-311238454-0</t>
  </si>
  <si>
    <t>ZDI UNI HELUZ PLUS 30 MALTA TM</t>
  </si>
  <si>
    <t>16.2+1.9825+131.677+36.7325+153.83875+34.53225+166.15938+9.8345+85.125</t>
  </si>
  <si>
    <t>(2,65+2,75)*3</t>
  </si>
  <si>
    <t>2.NP parapety</t>
  </si>
  <si>
    <t>(3,05)*0,65</t>
  </si>
  <si>
    <t>(2,201+3,2+2,25+8,5+7,05+1,3+2,55+0,75+2,315+3,05+1,15+0,4+3,25+2,55)*3,25</t>
  </si>
  <si>
    <t>3.NP parapety</t>
  </si>
  <si>
    <t>(12,5+6,3+6,3+6,3+3,15+6,15+3,05+6,3)*0,65+(1,05+3,15)*1</t>
  </si>
  <si>
    <t>(2,45+3,2+5,1+1,11+0,62+0,75+16,04+1,3+2,55+0,75+2,315+1,5+0,8+0,85+0,4+3,25+2,35+1,25+0,75)*3,25</t>
  </si>
  <si>
    <t>4.NP parapety</t>
  </si>
  <si>
    <t>(8,4+6,3+5,28+6,3+3,15+2,985+6,15+3,05+5,05)*0,65+(1,05+3,15)*1</t>
  </si>
  <si>
    <t>Galerie</t>
  </si>
  <si>
    <t>(3,82+0,75)*7,234+(12,55*4,8)+(16,04*4)+(1,45*2*3)</t>
  </si>
  <si>
    <t>Galerie parapety</t>
  </si>
  <si>
    <t>(9,85+5,28)*0,65</t>
  </si>
  <si>
    <t>Atika</t>
  </si>
  <si>
    <t>(25,85+12,85+3,25+4,7+21,45)*1,25</t>
  </si>
  <si>
    <t>C-311238856-0</t>
  </si>
  <si>
    <t>ZDI VNITR HELUZ AKU TEZ 30/33,3MK P15</t>
  </si>
  <si>
    <t>177.2875+158.4375</t>
  </si>
  <si>
    <t>(3,85+5,3+2,95+7,25+6+0,65+1+1,25+1,9+0,65+1,8+7,5+0,95+6,75+6,75)*3,25</t>
  </si>
  <si>
    <t>(9+3,75+10,4+0,65+1+1,25+1,9+0,65+0,25+0,25+1,75+4,4+6,75+6,75)*3,25</t>
  </si>
  <si>
    <t>C-311238866-0</t>
  </si>
  <si>
    <t>ZDI VNITR HELUZ AKU TEZ 25 MK P15</t>
  </si>
  <si>
    <t>93.15+114.5055</t>
  </si>
  <si>
    <t>(6,75+6,75+6,75+6,75)*3,45</t>
  </si>
  <si>
    <t>(6,75+6,75+6,75+6,75+3,05+3,14)*3,45</t>
  </si>
  <si>
    <t>C-311238212-0</t>
  </si>
  <si>
    <t>ZDI OBVOD HELUZ FAMILY BROUS 50 LEPC</t>
  </si>
  <si>
    <t>8.6125+8.6125</t>
  </si>
  <si>
    <t>(2,65)*3,25</t>
  </si>
  <si>
    <t>42.5075+57.085</t>
  </si>
  <si>
    <t>(4,3+4,3+4,15+2,3+2,3)*2,45</t>
  </si>
  <si>
    <t>(4,3+4,3+4,15+2,3+2,3+0,7+0,95+0,7+0,95+2,65)*2,45</t>
  </si>
  <si>
    <t>C-317121101-0</t>
  </si>
  <si>
    <t>OSAZ PREF PREKLADU NAD OTVORY -1050MM</t>
  </si>
  <si>
    <t>6+3</t>
  </si>
  <si>
    <t>32+37+37</t>
  </si>
  <si>
    <t>(6+8+8+8+2)</t>
  </si>
  <si>
    <t>C-317121103-0</t>
  </si>
  <si>
    <t>OSAZ PREF PREKLADU NAD OTVORY -3750MM</t>
  </si>
  <si>
    <t>8+3</t>
  </si>
  <si>
    <t>(4+4)</t>
  </si>
  <si>
    <t>C-317168310-0</t>
  </si>
  <si>
    <t>PREKLAD HELUZ NOSNY VYSOKY 23,8x7x100</t>
  </si>
  <si>
    <t>C-317168312-0</t>
  </si>
  <si>
    <t>PREKLAD HELUZ NOSNY VYSOKY 23,8x7x125</t>
  </si>
  <si>
    <t>14+11+8</t>
  </si>
  <si>
    <t>(6+8)</t>
  </si>
  <si>
    <t>(3+8)</t>
  </si>
  <si>
    <t>C-317168315-0</t>
  </si>
  <si>
    <t>PREKLAD HELUZ NOSNY VYSOKY 23,8x7x150</t>
  </si>
  <si>
    <t>8+12</t>
  </si>
  <si>
    <t>C-317168317-0</t>
  </si>
  <si>
    <t>PREKLAD HELUZ NOSNY VYSOKY 23,8x7x175</t>
  </si>
  <si>
    <t>8+11</t>
  </si>
  <si>
    <t>(8+3)</t>
  </si>
  <si>
    <t>C-317168320-0</t>
  </si>
  <si>
    <t>PREKLAD HELUZ NOSNY VYSOKY 23,8x7x200</t>
  </si>
  <si>
    <t>4</t>
  </si>
  <si>
    <t>C-317168327-0</t>
  </si>
  <si>
    <t>PREKLAD HELUZ NOSNY VYSOKY 23,8x7x275</t>
  </si>
  <si>
    <t>C-317168330-0</t>
  </si>
  <si>
    <t>PREKLAD HELUZ NOSNY VYSOKY 23,8x7x300</t>
  </si>
  <si>
    <t>C-317168212-0</t>
  </si>
  <si>
    <t>PREKLAD HELUZ KER PLOCHY 14,5x7,1x125</t>
  </si>
  <si>
    <t>2+3</t>
  </si>
  <si>
    <t>C-330321510-0</t>
  </si>
  <si>
    <t>BETON SLOUPU ZELEZOVY PC TR C25/30</t>
  </si>
  <si>
    <t>1.2</t>
  </si>
  <si>
    <t>(0,25*0,3)*3,2*5</t>
  </si>
  <si>
    <t>C-331361321-0</t>
  </si>
  <si>
    <t>VYZTUZ PIRIRU Z OCELI 11373</t>
  </si>
  <si>
    <t>1.2*0,15</t>
  </si>
  <si>
    <t>C-332351801-0</t>
  </si>
  <si>
    <t>BEDNENI SLOUPU Z POHLED BET ZRIZENI</t>
  </si>
  <si>
    <t>17.6</t>
  </si>
  <si>
    <t>(0,25*2+0,3*2)*3,2*5</t>
  </si>
  <si>
    <t>C-332351802-0</t>
  </si>
  <si>
    <t>BEDNENI SLOUPU Z POHLED BET ODSTRAN</t>
  </si>
  <si>
    <t>Prostor pro substrát, pohledový beton</t>
  </si>
  <si>
    <t>oddíl 4</t>
  </si>
  <si>
    <t>Vodorovné konstrukce:</t>
  </si>
  <si>
    <t>C-417321515-0</t>
  </si>
  <si>
    <t>BETON ZTUZ PASU/VENCU ZELEZ TR C25/30</t>
  </si>
  <si>
    <t>0.231+1.0404+0.3135+1.27125+0.410625+4.383+1.20375+0.87075+0.35145+1.9525+0.3888+1.056+4.41375+0.890625+1.0575+3.369+0.7635+0.825+2.016+0.495+0.126+0.23625+0.18285+0.905775+0.16497+6.0498+0.3888+0.2928+0.66825+0.96525+0.190575+2.928+1.095+0.3525+5.982+0.3357+1.71948</t>
  </si>
  <si>
    <t>(2,75)*0,3*0,28</t>
  </si>
  <si>
    <t>(2,65+7,55)*0,3*0,34</t>
  </si>
  <si>
    <t>(2,75)*0,3*0,38</t>
  </si>
  <si>
    <t>(7,55+7,05+2,35)*0,15*0,5</t>
  </si>
  <si>
    <t>(3,65)*0,15*0,75</t>
  </si>
  <si>
    <t>(32,1+2,85+13,75)*0,3*0,3</t>
  </si>
  <si>
    <t>(32,1)*0,15*0,25</t>
  </si>
  <si>
    <t>(6,75)*0,3*0,43</t>
  </si>
  <si>
    <t>(3,55)*0,3*0,33</t>
  </si>
  <si>
    <t>(3,35*0,5*0,85)+(2,35*0,5*0,45)</t>
  </si>
  <si>
    <t>(2,65+2,75)*0,3*0,24</t>
  </si>
  <si>
    <t>(4,4)*0,3*0,8</t>
  </si>
  <si>
    <t>(7,15+1,85+17,75)*0,3*0,55</t>
  </si>
  <si>
    <t>(2,85+7,15+13,75)*0,15*0,25</t>
  </si>
  <si>
    <t>(7,05)*0,3*0,5</t>
  </si>
  <si>
    <t>(5,05+2,45+6,75+5,75+9,2+13,45+6,75+6,75)*0,3*0,2</t>
  </si>
  <si>
    <t>(5,05+1,5+1,25+2,45+1,5+1,25+6,75+1,5+1,25+5,75+9,2+13,45)*0,15*0,1</t>
  </si>
  <si>
    <t>(1,5+1,25)*0,3*1</t>
  </si>
  <si>
    <t>(1,5+1,25+1,25+5,6)*0,3*0,7</t>
  </si>
  <si>
    <t>(1,5)*0,3*1,1</t>
  </si>
  <si>
    <t>(5,6)*0,15*0,15</t>
  </si>
  <si>
    <t>Pod podlahou galerie</t>
  </si>
  <si>
    <t>(2,6+2,65)*0,3*0,15</t>
  </si>
  <si>
    <t>(2,65)*0,3*0,23</t>
  </si>
  <si>
    <t>(9,29)*0,25*0,39</t>
  </si>
  <si>
    <t>(1,41)*0,3*0,39</t>
  </si>
  <si>
    <t>(0,62+1,11+25,45+7,05+2,85+6,45+1+16,64+0,45+5,6)*0,3*0,3</t>
  </si>
  <si>
    <t>(5,4)*0,3*0,24</t>
  </si>
  <si>
    <t>(3,05)*0,3*0,32</t>
  </si>
  <si>
    <t>(4,05)*0,3*0,55</t>
  </si>
  <si>
    <t>(7,15)*0,3*0,45</t>
  </si>
  <si>
    <t>(1,815)*0,3*0,35</t>
  </si>
  <si>
    <t>(20,45+9,2+5,65+6,75+6,75)*0,3*0,2</t>
  </si>
  <si>
    <t>(3,65)*0,5*0,6</t>
  </si>
  <si>
    <t>(2,35)*0,5*0,3</t>
  </si>
  <si>
    <t>(21,25+4,7+3,25+13,05+25,5+0,81+9,85+1,25+0,1)*0,3*0,25</t>
  </si>
  <si>
    <t>(6,65+0,81)*0,3*0,15</t>
  </si>
  <si>
    <t>(12,718+15,94)*0,3*0,2</t>
  </si>
  <si>
    <t>C-417351115-0</t>
  </si>
  <si>
    <t>BEDNENI ZTUZUJICICH VENCU ZRIZENI</t>
  </si>
  <si>
    <t>25.045275+195.06415+12.811+94.698475+61.61838+30.61875</t>
  </si>
  <si>
    <t>(2,75*0,28*2+10,2*0,34*2+2,75*0,38*2+16,95*0,5+3,65*0,75)*1,15</t>
  </si>
  <si>
    <t>(48,7*0,39*2+32,1*0,25+6,75*0,43*2+3,55*0,33*2+3,35*0,85*2+2,35*0,45*2+3,4*0,24*2+4,4*0,8*2+26,75*0,55*2+23,75*0,25*2+7,05*0,5*2+56,15*0,2*2+50,9*0,1+2,75*1*2+9,6*0,7*2+1,5*1,1*2+5,6*0,15)*1,15</t>
  </si>
  <si>
    <t>(5,25*0,15*2+2,65*0,23*2+10,7*0,39*2)*1,15</t>
  </si>
  <si>
    <t>(67,22*0,3*2+5,4*0,24*2+3,05*0,32*2+4,05*0,55*2+7,15*0,45*2+1,815*0,35*2+48,8*0,2*2+3,65*0,6*2+2,35*0,3*2)*1,15</t>
  </si>
  <si>
    <t>(79,76*0,25*2+7,46*0,15*2+28,658*0,2*2)*1,15</t>
  </si>
  <si>
    <t>Průvlak P4.1</t>
  </si>
  <si>
    <t>(17,75*0,75*2)*1,15</t>
  </si>
  <si>
    <t>C-417351116-0</t>
  </si>
  <si>
    <t>BEDNENI ZTUZUJICICH VENCU ODSTRANENI</t>
  </si>
  <si>
    <t>419.85603</t>
  </si>
  <si>
    <t>C-417361321-0</t>
  </si>
  <si>
    <t>VYZTUZ ZTUZUJICICH PASU OCEL 11373</t>
  </si>
  <si>
    <t>C-411133902-0</t>
  </si>
  <si>
    <t>MTZ PANEL STROP BP SPIROLL 18M DO 3T</t>
  </si>
  <si>
    <t>42</t>
  </si>
  <si>
    <t>nad 3.NP</t>
  </si>
  <si>
    <t>(23+8+11)</t>
  </si>
  <si>
    <t>H-59346935-1</t>
  </si>
  <si>
    <t>PANEL STROP SPIROLL PPD/252 119x25CM</t>
  </si>
  <si>
    <t>(42*7,05)</t>
  </si>
  <si>
    <t>C-411133901-0</t>
  </si>
  <si>
    <t>MTZ PANEL STROP BP SPIROLL 18M DO 1,5</t>
  </si>
  <si>
    <t>24</t>
  </si>
  <si>
    <t>H-59346914-1</t>
  </si>
  <si>
    <t>PANEL STROP SPIROLL PPD/171 119x16CM</t>
  </si>
  <si>
    <t>(24*3,35)</t>
  </si>
  <si>
    <t>C-411941021-0</t>
  </si>
  <si>
    <t>SPOJ SVARY BET OCELI KCE PLOSNE 10MM</t>
  </si>
  <si>
    <t>320.45</t>
  </si>
  <si>
    <t>nad 3.NP zálivka + výztuž R10 mezi stropní panely</t>
  </si>
  <si>
    <t>(20*7,05+22*3,35+15*7,05)</t>
  </si>
  <si>
    <t>C-411354256-0</t>
  </si>
  <si>
    <t>BED STROPU TRAP PLECH POZINK 50 1,0MM</t>
  </si>
  <si>
    <t>46.0367+38.595+413</t>
  </si>
  <si>
    <t>nad 2.NP</t>
  </si>
  <si>
    <t>(7,35*3,05+1,385*2,92+5,6*2,65+2*0,19+1,3*3,35)</t>
  </si>
  <si>
    <t>(2,75*8,5+5,6*2,65+2*0,19)</t>
  </si>
  <si>
    <t>nad 4.NP</t>
  </si>
  <si>
    <t>(336+77)</t>
  </si>
  <si>
    <t>C-411321515-0</t>
  </si>
  <si>
    <t>BETON STROPU DESK ZELEZOVY TR C25/30</t>
  </si>
  <si>
    <t>21.157925+2.4999375+0.135675+42.5075</t>
  </si>
  <si>
    <t>Nad trapézem</t>
  </si>
  <si>
    <t>(46.0367+38.595)*0,25</t>
  </si>
  <si>
    <t>nad 3.NP dobetonávky a průvlaky</t>
  </si>
  <si>
    <t>(2,6*0,3+7,05*0,1+7,05*0,25+7,35*0,3+7,035*0,35+6,95*0,3)*0,25</t>
  </si>
  <si>
    <t>(3,35*0,27)*0,15</t>
  </si>
  <si>
    <t>(7,35*0,75*2+3,05*0,5)*0,3</t>
  </si>
  <si>
    <t>C-411361921-0</t>
  </si>
  <si>
    <t>VYZTUZ STROPU SVAROVANE SITE</t>
  </si>
  <si>
    <t>66.3010375*0,1</t>
  </si>
  <si>
    <t>C-411361321-0</t>
  </si>
  <si>
    <t>VYZTUZ STROPU OCEL 11373</t>
  </si>
  <si>
    <t>66.3010375*0,08</t>
  </si>
  <si>
    <t>C-430321815-0</t>
  </si>
  <si>
    <t>BETON SCHODIST ZELEZOVY POHLED C25/30</t>
  </si>
  <si>
    <t>4.8005+0.9116625+4.646+0.9116625+1.525608+0.598752+1.784376+0.598752+1.873368+0.598752</t>
  </si>
  <si>
    <t>3.NP hlavní schodiště</t>
  </si>
  <si>
    <t>(3,152*1,5+5,5*1,85+2,866*1,5)*0,25</t>
  </si>
  <si>
    <t>stupně</t>
  </si>
  <si>
    <t>(0,3*0,161/2*1,5*19)+(0,3*0,161/2*1,85*5)</t>
  </si>
  <si>
    <t>4.NP hlavní schodiště</t>
  </si>
  <si>
    <t>(3,152*1,5+5,2*1,85+2,824*1,5)*0,25</t>
  </si>
  <si>
    <t>1.NP únikové schodiště</t>
  </si>
  <si>
    <t>(0,166+3,253+0,63+3,014)*1,2*0,18</t>
  </si>
  <si>
    <t>(0,27*0,176/2*1,2*21)</t>
  </si>
  <si>
    <t>2.NP únikové schodiště</t>
  </si>
  <si>
    <t>(0,11+3,206+1,566+3,103+0,115+0,161)*1,2*0,18</t>
  </si>
  <si>
    <t>(0,27*0,168/2*1,2*22)</t>
  </si>
  <si>
    <t>3.NP únikové schodiště</t>
  </si>
  <si>
    <t>(0,115+3,578+1,566+3,103+0,15+0,161)*1,2*0,18</t>
  </si>
  <si>
    <t>C-430361321-0</t>
  </si>
  <si>
    <t>VYZTUZ SCHODIST KONSTR OCEL 11373</t>
  </si>
  <si>
    <t>18.249433*0,2</t>
  </si>
  <si>
    <t>C-431351801-0</t>
  </si>
  <si>
    <t>BEDNENI PODEST PRIMOCAR POHLED ZRIZ</t>
  </si>
  <si>
    <t>5.899684+5.899684+1.6416+3.8613+3.8613</t>
  </si>
  <si>
    <t>(1,472*1,522+1,978*1,85)</t>
  </si>
  <si>
    <t>(0,63+0,738)*1,2</t>
  </si>
  <si>
    <t>(1,266*3,05)</t>
  </si>
  <si>
    <t>C-431351802-0</t>
  </si>
  <si>
    <t>BEDNENI PODEST PRIMOCAR POHLED ODSTR</t>
  </si>
  <si>
    <t>21.163568</t>
  </si>
  <si>
    <t>C-431351128-0</t>
  </si>
  <si>
    <t>PRIPL BED PODEST PODPERY -6M ZRIZ</t>
  </si>
  <si>
    <t>C-431351129-0</t>
  </si>
  <si>
    <t>PRIPL BED PODEST PODPERY -6M ODSTR</t>
  </si>
  <si>
    <t>C-433351801-0</t>
  </si>
  <si>
    <t>BEDNENI SCHODNIC PRIMOCAR POHLED ZRIZ</t>
  </si>
  <si>
    <t>13.1788+13.1011+7.5204+7.7508+8.2932</t>
  </si>
  <si>
    <t>(3,152*1,5+1,702*1,85+2,866*1,85)</t>
  </si>
  <si>
    <t>(3,152*1,5+1,702*1,85+2,824*1,85)</t>
  </si>
  <si>
    <t>(3,253+3,014)*1,2</t>
  </si>
  <si>
    <t>(3,206+3,103+0,15)*1,2</t>
  </si>
  <si>
    <t>(0,115+3,578+3,103+0,115)*1,2</t>
  </si>
  <si>
    <t>C-433351802-0</t>
  </si>
  <si>
    <t>BEDNENI SCHODNIC PRIMOCAR POHLED ODST</t>
  </si>
  <si>
    <t>49.8443</t>
  </si>
  <si>
    <t>C-433351138-0</t>
  </si>
  <si>
    <t>PRIPL BED SCHODNIC PODPERY -6M ZRIZ</t>
  </si>
  <si>
    <t>C-433351139-0</t>
  </si>
  <si>
    <t>PRIPL BED SCHODNIC PODPERY -6M ODSTR</t>
  </si>
  <si>
    <t>C-434351141-0</t>
  </si>
  <si>
    <t>BEDNENI STUPNU PRIMOCARYCH ZRIZENI</t>
  </si>
  <si>
    <t>6.07775+6.07775+4.4352+4.4352+4.4352</t>
  </si>
  <si>
    <t>(0,161*1,5*19+0,161*1,85*5)</t>
  </si>
  <si>
    <t>(0,176*1,2*21)</t>
  </si>
  <si>
    <t>(0,168*1,2*22)</t>
  </si>
  <si>
    <t>C-434351142-0</t>
  </si>
  <si>
    <t>BEDNENI STUPNU PRIMOCARYCH ODSTRANENI</t>
  </si>
  <si>
    <t>25.4611</t>
  </si>
  <si>
    <t>VODOROVNÉ KONSTRUKCE CELKEM</t>
  </si>
  <si>
    <t>(21.44+636.08188+335.725*2+207.6555*2+17.225+99.5925*2)*1,15</t>
  </si>
  <si>
    <t>O-62065-0</t>
  </si>
  <si>
    <t>ZATEPL FASAD POLYSTYREN BILY TL 24CM-</t>
  </si>
  <si>
    <t>636.08188*1,3</t>
  </si>
  <si>
    <t>O-62088-0</t>
  </si>
  <si>
    <t>ZATEPL FASAD TENKOVRSTVA OMITKA</t>
  </si>
  <si>
    <t>826.906444</t>
  </si>
  <si>
    <t>C-631312131-0</t>
  </si>
  <si>
    <t>DOPLNENI MAZANIN BETONEM 4M2 TL 8CM-</t>
  </si>
  <si>
    <t>1.2935</t>
  </si>
  <si>
    <t>(2,75*1,34+2,75*1+3,75*1+2,75*1)*0,1</t>
  </si>
  <si>
    <t>1006.26</t>
  </si>
  <si>
    <t>C-632450303-0</t>
  </si>
  <si>
    <t>STERKA SAMONIVEL CEMENT 20MPa TL 3MM</t>
  </si>
  <si>
    <t>64-001</t>
  </si>
  <si>
    <t>Dveřní sestava Al, IV-H1.1-2, 2050x2800, EI 60 DP1 - C</t>
  </si>
  <si>
    <t>64-002</t>
  </si>
  <si>
    <t>Dveřní sestava Al, IV-H1.3, 2150x2300</t>
  </si>
  <si>
    <t>64-003</t>
  </si>
  <si>
    <t>Dveřní sestava Al, IV-H1.4, 2730x2800</t>
  </si>
  <si>
    <t>64-004</t>
  </si>
  <si>
    <t>Jednokřídlé okno fix Al, IV-H1.5, 750x2300, EI 60 DP1</t>
  </si>
  <si>
    <t>64-005</t>
  </si>
  <si>
    <t>Jednokřídlé okno fix Al, IV-H2.1, 2150x4450</t>
  </si>
  <si>
    <t>64-006</t>
  </si>
  <si>
    <t>Dveřní sestava Al, IV-H2.2, IV-H3.1, 3050x2800, EI 30 DP3 - C</t>
  </si>
  <si>
    <t>64-007</t>
  </si>
  <si>
    <t>Sestava oken Al, IV-H2.3, 3050x9240, první 3 úrovně EI60 DP1</t>
  </si>
  <si>
    <t>64-008</t>
  </si>
  <si>
    <t>Vnitřní dveře Al, IV-H2.4, 1000x2800, EI 30 DP3 - C</t>
  </si>
  <si>
    <t>64-009</t>
  </si>
  <si>
    <t>Jednokřídlé okno fix Al, IV-H2.5, 2000x2800</t>
  </si>
  <si>
    <t>64-010</t>
  </si>
  <si>
    <t>Vnitřní dveře Al, IV-H3.2, 1000x2700, EI 30 DP3 - C</t>
  </si>
  <si>
    <t>64-011</t>
  </si>
  <si>
    <t>Jednokřídlé okno fix Al, IV-H3.3, 2000x2700</t>
  </si>
  <si>
    <t>64-012</t>
  </si>
  <si>
    <t>Sestava oken Al, IV-H3.4, 6100x2500</t>
  </si>
  <si>
    <t>64-013</t>
  </si>
  <si>
    <t>Sestava oken Al, IV-H3.5, 11850x2500</t>
  </si>
  <si>
    <t>64-014</t>
  </si>
  <si>
    <t>Sestava oken Al, IV-H3.6, IV-H4.6, 6300x2500</t>
  </si>
  <si>
    <t>64-015</t>
  </si>
  <si>
    <t>Sestava oken Al, IV-H3.7, IV-H4.7, 3150x2500</t>
  </si>
  <si>
    <t>64-016</t>
  </si>
  <si>
    <t>Sestava oken Al, IV-H3.10, IV-H4.10, 6150x750</t>
  </si>
  <si>
    <t>64-017</t>
  </si>
  <si>
    <t>Sestava oken Al, IV-H3.11, IV-H4.11, 1050x1900</t>
  </si>
  <si>
    <t>64-018</t>
  </si>
  <si>
    <t>Sestava oken Al, IV-H3.12, IV-H4.12, 3150x1900</t>
  </si>
  <si>
    <t>64-019</t>
  </si>
  <si>
    <t>Sestava oken Al, IV-H4.4, 5050x2500</t>
  </si>
  <si>
    <t>64-020</t>
  </si>
  <si>
    <t>Sestava oken Al, IV-H4.5, 8400x2500</t>
  </si>
  <si>
    <t>64-021</t>
  </si>
  <si>
    <t>Sestava oken Al, IV-H4.8, 5280x5050</t>
  </si>
  <si>
    <t>64-022</t>
  </si>
  <si>
    <t>Sestava oken Al, IV-H4.9, 6300x2550</t>
  </si>
  <si>
    <t>64-023</t>
  </si>
  <si>
    <t>Sestava střešního světlíku v galerii Al, IV-H4.13, 6360x9061</t>
  </si>
  <si>
    <t>64-024</t>
  </si>
  <si>
    <t>Sestava střešního světlíku nad hlavním schodištěm Al, IV-H4.14, 5160x5621</t>
  </si>
  <si>
    <t>64-025</t>
  </si>
  <si>
    <t>Vnější stínící systém, žaluzie v podomítkové schránce, pro IV-H3.4, 3050x2500</t>
  </si>
  <si>
    <t>64-026</t>
  </si>
  <si>
    <t>Vnější stínící systém, žaluzie v podomítkové schránce, pro IV-H4.4, 2525x2500</t>
  </si>
  <si>
    <t>64-027</t>
  </si>
  <si>
    <t>Vnější stínící systém, žaluzie (roleta) v podomítkové schránce, pro IV-H4.5, 2100x2500</t>
  </si>
  <si>
    <t>64-028</t>
  </si>
  <si>
    <t>Vnější stínící systém, žaluzie (roleta) v podomítkové schránce, pro IV-H4.8, 2640x2320</t>
  </si>
  <si>
    <t>64-029</t>
  </si>
  <si>
    <t>Vnější stínící systém, žaluzie (roleta) v přiznané schránce na středu okna, pro IV-H4.8, 2640x2730</t>
  </si>
  <si>
    <t>64-030</t>
  </si>
  <si>
    <t>Vnější stínící systém, žaluzie (roleta) v podomítkové schránce, pro IV-H4.9, 3150x2550</t>
  </si>
  <si>
    <t>64-031</t>
  </si>
  <si>
    <t>Vnější stínící systém, roleta připevněná k rámu výplně, pro IV-H4.13, 3180x4328</t>
  </si>
  <si>
    <t>64-032</t>
  </si>
  <si>
    <t>Vnější stínící systém, roleta připevněná k rámu výplně, pro IV-H4.13, 3180x4286</t>
  </si>
  <si>
    <t>64-033</t>
  </si>
  <si>
    <t>Vnější stínící systém, roleta připevněná k rámu výplně, pro IV-H4.14, 5160x5621</t>
  </si>
  <si>
    <t>64-035</t>
  </si>
  <si>
    <t>Vstupní dveře plastové. jednokřídlé hladké plné, IV-P1.1, 900x2150</t>
  </si>
  <si>
    <t>C-941955002-0</t>
  </si>
  <si>
    <t>LESENI LEH PRAC POMOC H PODLAHY 1,9M</t>
  </si>
  <si>
    <t>C-941955102-0</t>
  </si>
  <si>
    <t>LESENI LEH PRAC POMOC SCHODIST H 3,5M</t>
  </si>
  <si>
    <t>C-941941032-0</t>
  </si>
  <si>
    <t>MTZ LESENI LEH RAD PRIME S 1M H 30M</t>
  </si>
  <si>
    <t>C-941941192-0</t>
  </si>
  <si>
    <t>PRIPL ZK MESIC POUZ LESENI K POL 1032</t>
  </si>
  <si>
    <t>950*3</t>
  </si>
  <si>
    <t>C-941941832-0</t>
  </si>
  <si>
    <t>DMTZ LESENI L RAD PRIME S 1M H 30M</t>
  </si>
  <si>
    <t>950</t>
  </si>
  <si>
    <t>C-941991012-0</t>
  </si>
  <si>
    <t>MTZ OCHRANNE SITE LESENI H DO 30M</t>
  </si>
  <si>
    <t>C-941991192-0</t>
  </si>
  <si>
    <t>PRIPL ZK MESIC POUZITI LES SITE H 30M</t>
  </si>
  <si>
    <t>C-941991812-0</t>
  </si>
  <si>
    <t>DMTZ OCHRANNE SITE LESENI H DO 30M</t>
  </si>
  <si>
    <t>C-763130817-0</t>
  </si>
  <si>
    <t>DMTZ MONT PODHLEDU SDK/SDV TL 12,5CM</t>
  </si>
  <si>
    <t>32.3995</t>
  </si>
  <si>
    <t>(3,9*2,75+3,05*3,59+3,9*2,75)</t>
  </si>
  <si>
    <t>C-767640816-0</t>
  </si>
  <si>
    <t>DMTZ DVERI AL VCH 2KR</t>
  </si>
  <si>
    <t>1+2+1</t>
  </si>
  <si>
    <t>C-767398811-0</t>
  </si>
  <si>
    <t>DMTZ VCHODOVE STRISKY</t>
  </si>
  <si>
    <t>C-767996801-0</t>
  </si>
  <si>
    <t>DMTZ KDK ATYPU HMOTN JEDN DILU -50kg</t>
  </si>
  <si>
    <t>250</t>
  </si>
  <si>
    <t>1.NP čistící rohož</t>
  </si>
  <si>
    <t>50+200</t>
  </si>
  <si>
    <t>C-113106121-0</t>
  </si>
  <si>
    <t>ROZ DLAZ PESI DLAZD BETONOVE DO SUTI</t>
  </si>
  <si>
    <t>10.0375</t>
  </si>
  <si>
    <t>(3,65*2,75)</t>
  </si>
  <si>
    <t>2,75*4</t>
  </si>
  <si>
    <t>0.55</t>
  </si>
  <si>
    <t>(2,75*1)*2*0,1</t>
  </si>
  <si>
    <t>5.5</t>
  </si>
  <si>
    <t>(2,75*1)*2</t>
  </si>
  <si>
    <t>1.1</t>
  </si>
  <si>
    <t>(2,75*1)*2*0,2</t>
  </si>
  <si>
    <t>C-967031734-0</t>
  </si>
  <si>
    <t>PRISEKANI ZDIVA CI PAL MV,MVC TL 30CM</t>
  </si>
  <si>
    <t>(0,5*3)*2</t>
  </si>
  <si>
    <t>C-767611851-0</t>
  </si>
  <si>
    <t>DMTZ OKEN PLAST HMOT -200kg</t>
  </si>
  <si>
    <t>C-962032231-0</t>
  </si>
  <si>
    <t>BOURANI ZDIVA Z CIHEL PALEN MV,MVC</t>
  </si>
  <si>
    <t>1.525+2.21235+14.3319</t>
  </si>
  <si>
    <t>2.NP parapet</t>
  </si>
  <si>
    <t>(3,05*1*0,5)</t>
  </si>
  <si>
    <t>2.NP atika</t>
  </si>
  <si>
    <t>(14,4+2,75)*0,3*0,43</t>
  </si>
  <si>
    <t>střecha atika</t>
  </si>
  <si>
    <t>(18,15*2+29,25*2-3,2+7,25*2+5)*0,3*0,43</t>
  </si>
  <si>
    <t>C-964053111-0</t>
  </si>
  <si>
    <t>BOURANI TRAMY,PRUVLAKY,PASY ZB 0,25M2</t>
  </si>
  <si>
    <t>0.5145+3.333</t>
  </si>
  <si>
    <t>(14,4+2,75)*0,3*0,1</t>
  </si>
  <si>
    <t>(18,15*2+29,25*2-3,2+7,25*2+5)*0,3*0,1</t>
  </si>
  <si>
    <t>96-001</t>
  </si>
  <si>
    <t>Odstranění kontaktního zateplení atiky vč. oplechování</t>
  </si>
  <si>
    <t>(14,4*2+2,75*2+28*2+16,95*2)*0,5+(29,25*2+18,15*2)*1,3</t>
  </si>
  <si>
    <t>96-002</t>
  </si>
  <si>
    <t>Demontáž kompletního střešního souvrství</t>
  </si>
  <si>
    <t>(449+33+19)</t>
  </si>
  <si>
    <t>96-003</t>
  </si>
  <si>
    <t>Demontáž zátěžové vrstvy kačírku vč. geotextilie</t>
  </si>
  <si>
    <t>(238+179)</t>
  </si>
  <si>
    <t>96-004</t>
  </si>
  <si>
    <t>Demontáž nadstřešních prvků (odvětrání kanalizace, VZT, hromosvod)</t>
  </si>
  <si>
    <t>96-005</t>
  </si>
  <si>
    <t>Demontáž střešního světlíku</t>
  </si>
  <si>
    <t>((370,204729))</t>
  </si>
  <si>
    <t>((370,204729))*6</t>
  </si>
  <si>
    <t>((370,204729))*32</t>
  </si>
  <si>
    <t>O-96807-0</t>
  </si>
  <si>
    <t>DMTZ OTVOR VYPLNI KOV VC VYVES KRIDEL</t>
  </si>
  <si>
    <t>3.795</t>
  </si>
  <si>
    <t>(0,9*2,3+0,75*2,3)</t>
  </si>
  <si>
    <t>C-963011513-0</t>
  </si>
  <si>
    <t>BOUR STROP TVARNICE NOSNIK ZB -300MM</t>
  </si>
  <si>
    <t>nad 1.NP</t>
  </si>
  <si>
    <t>(17,119033 + 393,108272 + 516,700337 + 51,860327 + 14,388172 + 135,236859 + 0,038165 + 8,444978 + 0,104)</t>
  </si>
  <si>
    <t>(2,75*1,34+2,75*1+3,75*1+2,75*1)</t>
  </si>
  <si>
    <t>12.935*0,00025</t>
  </si>
  <si>
    <t>12.935</t>
  </si>
  <si>
    <t>12.935*1,2</t>
  </si>
  <si>
    <t>oddíl 712</t>
  </si>
  <si>
    <t>Povlakové krytiny:</t>
  </si>
  <si>
    <t>712-001</t>
  </si>
  <si>
    <t>Skladba pochůzí střechy, extenzívní vegetace, včetně oplechování</t>
  </si>
  <si>
    <t>413*0,00025</t>
  </si>
  <si>
    <t>C-712345210-0</t>
  </si>
  <si>
    <t>IZOL POVL STRECH PL PRILEP AIP ZPLNA</t>
  </si>
  <si>
    <t>H-62852284-1</t>
  </si>
  <si>
    <t>PASY MODIF SKLODEK 40 STANDARD MINER</t>
  </si>
  <si>
    <t>413*1,1</t>
  </si>
  <si>
    <t>C-712461703-0</t>
  </si>
  <si>
    <t>IZOL POVL STRECH 30 FOL PVC-P LEP ZPL</t>
  </si>
  <si>
    <t>(336+77)*1,2</t>
  </si>
  <si>
    <t>H-28329120-1</t>
  </si>
  <si>
    <t>FOLIE STRES M KOTV EVERGUARD TPO 2,0</t>
  </si>
  <si>
    <t>495.6*1,15</t>
  </si>
  <si>
    <t>C-712391176-0</t>
  </si>
  <si>
    <t>PRIPEV IZOL STRECH PL KOTEV TERCI</t>
  </si>
  <si>
    <t>(336+77)*8</t>
  </si>
  <si>
    <t>C-289971211-0</t>
  </si>
  <si>
    <t>ZRIZ OCHR GEOTEX SKLON 1:5 SIRE 3M</t>
  </si>
  <si>
    <t>H-67352503-1</t>
  </si>
  <si>
    <t>GEOTEXTILIE ICOPAL 300g/m2</t>
  </si>
  <si>
    <t>C-998712102-0</t>
  </si>
  <si>
    <t>IZOL POVLAKOVA PRESUN HMOT VYSKA -12M</t>
  </si>
  <si>
    <t>POVLAKOVÉ KRYTINY CELKEM</t>
  </si>
  <si>
    <t>C-713141152-0</t>
  </si>
  <si>
    <t>OSAZ IZOL TEPEL STRECH PL VOLNE 2VR</t>
  </si>
  <si>
    <t>H-28375730-1</t>
  </si>
  <si>
    <t>DESKY POLYST EXTRAPOR 150 TL 10CM</t>
  </si>
  <si>
    <t>413*2*1,02</t>
  </si>
  <si>
    <t>H-28375792-1</t>
  </si>
  <si>
    <t>POLYSTYREN EXTRAPOR 150 SPADOVY</t>
  </si>
  <si>
    <t>336*0,12</t>
  </si>
  <si>
    <t>C-713121121-0</t>
  </si>
  <si>
    <t>OSAZ IZOL TEPEL PODLAH POLOZENIM 2VRS</t>
  </si>
  <si>
    <t>42.3+34.65+467.52+461.79</t>
  </si>
  <si>
    <t>(488,42-16,48-4,42)</t>
  </si>
  <si>
    <t>(482,69-16,48-4,42)</t>
  </si>
  <si>
    <t>42.3*1,02</t>
  </si>
  <si>
    <t>H-28375208-1</t>
  </si>
  <si>
    <t>DESKY POLYST KROCEJ UTLUM EPS T4 30MM</t>
  </si>
  <si>
    <t>1006.26-42.3</t>
  </si>
  <si>
    <t>1006.26*1,1</t>
  </si>
  <si>
    <t>C-998713103-0</t>
  </si>
  <si>
    <t>IZOL TEPELNA PRESUN HMOT VYSKA -24M</t>
  </si>
  <si>
    <t>oddíl 763</t>
  </si>
  <si>
    <t>Dřevostavby a konstrukce sádrokartonové:</t>
  </si>
  <si>
    <t>C-763111112-0</t>
  </si>
  <si>
    <t>PRICKY SDK W111 12,5 GKB 100mm</t>
  </si>
  <si>
    <t>23.20125</t>
  </si>
  <si>
    <t>(5,425+1,3)*3,45</t>
  </si>
  <si>
    <t>C-763168733-0</t>
  </si>
  <si>
    <t>OBL SLOUPSDK K255 LIBOVOL GKBI 12,5x2</t>
  </si>
  <si>
    <t>9.35</t>
  </si>
  <si>
    <t>(0,17+0,24+0,24)*3,4*2+(0,8+0,65)*3,4</t>
  </si>
  <si>
    <t>C-763139552-0</t>
  </si>
  <si>
    <t>SYST KNAUF PODHLED SILENTBOARD D112, C3.3, C4.3, C1.1</t>
  </si>
  <si>
    <t>21.6375+24.1125+28.08+28.08+24.1125</t>
  </si>
  <si>
    <t>(1,535+0,7+5,415)*2,75+(1,2*0,5)</t>
  </si>
  <si>
    <t>(7,05+1,5)*2,75+(1,2*0,5)</t>
  </si>
  <si>
    <t>(15,23+12,85)</t>
  </si>
  <si>
    <t>C-763130722-0</t>
  </si>
  <si>
    <t>PRIPL ZA USKOK PODHLEDU SDK</t>
  </si>
  <si>
    <t>763-001</t>
  </si>
  <si>
    <t xml:space="preserve">Kazetový akustický podhled se skrytým rastrem C3.1, C4.1, 600x600x12,5, děrování pravidelné kvadratické </t>
  </si>
  <si>
    <t>351.12+204.46</t>
  </si>
  <si>
    <t>(87,33+62,44+62,44+62,44+76,47)</t>
  </si>
  <si>
    <t>(57,64+62,44+84,38)</t>
  </si>
  <si>
    <t>763-002</t>
  </si>
  <si>
    <t>Kazetový akustický podhled se skrytým rastrem C3.2, C4.2, 600x600x12,5, bez děrování</t>
  </si>
  <si>
    <t>88.33+228.99</t>
  </si>
  <si>
    <t>(18,9+11,4+11,14+4,6+3,98+4,6+26,66+7,05)</t>
  </si>
  <si>
    <t>(18,9+11,4+11,14+4,6+3,98+4,6+26,66+130,27+10,81+6,63)</t>
  </si>
  <si>
    <t>C-998763112-0</t>
  </si>
  <si>
    <t>SUCHA VYSTAVBA PRESUN HMOT VYSKA -12M</t>
  </si>
  <si>
    <t>DŘEVOSTAVBY A KONSTR. SÁDROKARTONOVÉ CELKEM</t>
  </si>
  <si>
    <t>oddíl 764</t>
  </si>
  <si>
    <t>Konstrukce klempířské:</t>
  </si>
  <si>
    <t>764-001</t>
  </si>
  <si>
    <t>Oplechování atiky K1</t>
  </si>
  <si>
    <t>764-002</t>
  </si>
  <si>
    <t>Ukončovací, krycí lišta K2</t>
  </si>
  <si>
    <t>764-003</t>
  </si>
  <si>
    <t>Střešní vpusť, svislá DN 100, K3</t>
  </si>
  <si>
    <t>764-004</t>
  </si>
  <si>
    <t>Střešní vpusť vodorovná DN 75, 100, K4</t>
  </si>
  <si>
    <t>764-005</t>
  </si>
  <si>
    <t>Pojistný přepad, chrlič DN 50, K5</t>
  </si>
  <si>
    <t>764-006a</t>
  </si>
  <si>
    <t>Okapový žlab hranatý, K6</t>
  </si>
  <si>
    <t>764-006b</t>
  </si>
  <si>
    <t>Odpadní potrubí DN 100, K6</t>
  </si>
  <si>
    <t>764-007</t>
  </si>
  <si>
    <t>Okapový svod kulatý DN 75, K6a</t>
  </si>
  <si>
    <t>764-008</t>
  </si>
  <si>
    <t>Překrytí dilatační spáry, svislé. K7</t>
  </si>
  <si>
    <t>764-009</t>
  </si>
  <si>
    <t>Oplechování šambrán, K8</t>
  </si>
  <si>
    <t>764-010</t>
  </si>
  <si>
    <t>Oplechování atiky u světlíků, K9</t>
  </si>
  <si>
    <t>764-011</t>
  </si>
  <si>
    <t>Oplechování stávající střechy u nástavby, K10</t>
  </si>
  <si>
    <t>C-998764103-0</t>
  </si>
  <si>
    <t>KONSTR KLEMPIR PRESUN HMOT VYSKA -24M</t>
  </si>
  <si>
    <t>KONSTRUKCE KLEMPÍŘSKÉ CELKEM</t>
  </si>
  <si>
    <t>766-001</t>
  </si>
  <si>
    <t>Demontáž a úprava stávající treláže</t>
  </si>
  <si>
    <t>766-002</t>
  </si>
  <si>
    <t>Vnitřní dveře dřevěné, jednokřídlé, hladké, IV-T1.1, 900x2300, EI 60DP1 - C, vč. zárubně</t>
  </si>
  <si>
    <t>766-003</t>
  </si>
  <si>
    <t>Vnitřní dveře dřevěné, jednokřídlé, hladké, prosklenná vitrína, IV-T3.1, IV-T4.1, 2750x2700, vč. zárubně</t>
  </si>
  <si>
    <t>766-004</t>
  </si>
  <si>
    <t>Vnitřní dveře dřevěné, jednokřídlé, hladké, vitrína Z.3.2, IV-T3.2, 2750x2700, vč. zárubně</t>
  </si>
  <si>
    <t>766-005</t>
  </si>
  <si>
    <t>Vnitřní dveře dřevěné, jednokřídlé, plné, hladké s bočním světlíkem, IV-T3.3, IV-T4.3, 1500x2300</t>
  </si>
  <si>
    <t>766-006</t>
  </si>
  <si>
    <t>Vnitřní dveře dřevěné, jednokřídlé, hladké, IV-T3.4, IV-T4.4, 900x2300, vč. zárubně</t>
  </si>
  <si>
    <t>766-007</t>
  </si>
  <si>
    <t>Vnitřní dveře dřevěné, jednokřídlé, hladké, IV-T3.5, 900x2020, vč. zárubně</t>
  </si>
  <si>
    <t>766-008</t>
  </si>
  <si>
    <t>Vnitřní dveře dřevěné, jednokřídlé, hladké, IV-T3.6, 1000x2300, vč. zárubně</t>
  </si>
  <si>
    <t>766-009</t>
  </si>
  <si>
    <t>Obklad stěny za umyvadlem ve třídách, IV-T3.9, IV-T4.9, 1300x3000</t>
  </si>
  <si>
    <t>766-010</t>
  </si>
  <si>
    <t>Parapet v učebnách, IV-T3.10, IV-T4.10 7000x350, vč. podkonstrukce</t>
  </si>
  <si>
    <t>766-011</t>
  </si>
  <si>
    <t>Parapet v učebnách, IV-T3.11, 12200+5750x600, vč. podkonstrukce</t>
  </si>
  <si>
    <t>766-012</t>
  </si>
  <si>
    <t>Vnitřní dveře dřevěné, jednokřídlé, plné, hladké s bočním světlíkem, IV-T4.2, 1300x2100</t>
  </si>
  <si>
    <t>766-013</t>
  </si>
  <si>
    <t>Vnitřní dveře dřevěné, jednokřídlé, plné, hladké, posuvné do pouzdra, IV-T4.11, 1970x2350</t>
  </si>
  <si>
    <t>766-014</t>
  </si>
  <si>
    <t>Vnitřní dveře dřevěné, jednokřídlé, plné, IV-T4.12, 800x1970</t>
  </si>
  <si>
    <t>766-015</t>
  </si>
  <si>
    <t>Parapet v učebnách, IV-T4.13, 11700+5750x600, vč. podkonstrukce</t>
  </si>
  <si>
    <t>766-016</t>
  </si>
  <si>
    <t>Parapet v učebnách, IV-T4.14, 8650x600, vč. podkonstrukce</t>
  </si>
  <si>
    <t>766-017</t>
  </si>
  <si>
    <t>Parapet v učebnách, IV-T4.15, 6350x600, vč. podkonstrukce</t>
  </si>
  <si>
    <t>C-767181112-0</t>
  </si>
  <si>
    <t>MTZ WC KABIN RADA 2KS</t>
  </si>
  <si>
    <t>IV-T3.7, IV-T4.7</t>
  </si>
  <si>
    <t>767-101</t>
  </si>
  <si>
    <t>Pisoárová zástěna</t>
  </si>
  <si>
    <t>C-767181114-0</t>
  </si>
  <si>
    <t>MTZ WC KABIN RADA PRIMA 4KS</t>
  </si>
  <si>
    <t>IV-T3.8, IV-T4.8</t>
  </si>
  <si>
    <t>H-55495210-1</t>
  </si>
  <si>
    <t>KABINA WC ELOX AL+DTD STANDARD V 2,0M</t>
  </si>
  <si>
    <t>(2+4)*4</t>
  </si>
  <si>
    <t>767-102</t>
  </si>
  <si>
    <t>Podlaha galerie</t>
  </si>
  <si>
    <t>(9,29*2,9+6,35*5,1)</t>
  </si>
  <si>
    <t>767-103</t>
  </si>
  <si>
    <t>Treláž, D+M nerezové sítě šířky 40 mm, průměru lanka 1,5 mm, konstrukce lanka 7x7, s pevně zalisovanými oválnými spojkami, nerezové kotevní body pro obvodové lano 8 mm, systémové konstrukční obvodové lanové sestavy</t>
  </si>
  <si>
    <t>(0,7*13,8)</t>
  </si>
  <si>
    <t>Vestavěná vitrína Z1.1</t>
  </si>
  <si>
    <t>767-002</t>
  </si>
  <si>
    <t>Čistící rohož vnější Z1.2</t>
  </si>
  <si>
    <t>767-003</t>
  </si>
  <si>
    <t>Markýza nad vstupem Z1.3</t>
  </si>
  <si>
    <t>767-004</t>
  </si>
  <si>
    <t>Zábradlí únikového schodiště Z1.4</t>
  </si>
  <si>
    <t>767-005</t>
  </si>
  <si>
    <t>Madlo únikového schodiště Z1.5</t>
  </si>
  <si>
    <t>767-006</t>
  </si>
  <si>
    <t>Čistící rohož vnitřní Z1.6</t>
  </si>
  <si>
    <t>767-007</t>
  </si>
  <si>
    <t>Čistící rohož vnitřní Z1.7</t>
  </si>
  <si>
    <t>767-008</t>
  </si>
  <si>
    <t>Zábradlí únikového schodiště Z2.1</t>
  </si>
  <si>
    <t>767-009</t>
  </si>
  <si>
    <t>Zábradlí únikového schodiště Z2.2</t>
  </si>
  <si>
    <t>767-010</t>
  </si>
  <si>
    <t>Zábradlí únikového schodiště Z2.3</t>
  </si>
  <si>
    <t>767-011</t>
  </si>
  <si>
    <t>Zábradlí únikového schodiště Z2.4</t>
  </si>
  <si>
    <t>767-012</t>
  </si>
  <si>
    <t>Posuvné ocelové dveře EW 30 DP1-C s pohonem a náhradním zdrojem Z3.1</t>
  </si>
  <si>
    <t>767-013</t>
  </si>
  <si>
    <t>Madlo hlavního schodiště Z3.2</t>
  </si>
  <si>
    <t>767-014</t>
  </si>
  <si>
    <t>Zábradlí hlavního schodiště Z3.3</t>
  </si>
  <si>
    <t>767-015</t>
  </si>
  <si>
    <t>Výtahová šachta Z3.4</t>
  </si>
  <si>
    <t>767-016</t>
  </si>
  <si>
    <t>Madlo rampy Z3.6</t>
  </si>
  <si>
    <t>767-017</t>
  </si>
  <si>
    <t>Meziobjektová dilatace</t>
  </si>
  <si>
    <t>767-018</t>
  </si>
  <si>
    <t>Předsazená celobarevná skleněná clona Z3.9</t>
  </si>
  <si>
    <t>767-019</t>
  </si>
  <si>
    <t>Zábradlí únikového schodiště Z4.1</t>
  </si>
  <si>
    <t>767-020</t>
  </si>
  <si>
    <t>Střešní výlez Z4.2</t>
  </si>
  <si>
    <t>767-021</t>
  </si>
  <si>
    <t>Světelná rampa Z4.3</t>
  </si>
  <si>
    <t>767-022</t>
  </si>
  <si>
    <t>Světelná rampa Z4.4</t>
  </si>
  <si>
    <t>767-023</t>
  </si>
  <si>
    <t xml:space="preserve">Schodiště vč. zábradlí Z4.5 a Z4.6 </t>
  </si>
  <si>
    <t>767-024</t>
  </si>
  <si>
    <t>Zábradlí galerie Z4.7</t>
  </si>
  <si>
    <t>767-025</t>
  </si>
  <si>
    <t>Zábradlí galerie Z4.8</t>
  </si>
  <si>
    <t>767-026</t>
  </si>
  <si>
    <t>Ochranná síť na galerii Z4.9</t>
  </si>
  <si>
    <t>767-027</t>
  </si>
  <si>
    <t>C-998767102-0</t>
  </si>
  <si>
    <t>KOVOVE D KONST PRESUN HMOT VYSKA -12M</t>
  </si>
  <si>
    <t>C-771271112-0</t>
  </si>
  <si>
    <t>LEP+SPAR SCH STUP KERAM HLADK 300x300</t>
  </si>
  <si>
    <t>16.887+16.887+16.887+10.446+13.761+13.761</t>
  </si>
  <si>
    <t>2.NP hlavní schodiště</t>
  </si>
  <si>
    <t>(0,161+0,3)*23+(1,5*1,865+1,9*1,835)</t>
  </si>
  <si>
    <t>(0,176+0,27)*21+(0,9*1,2)</t>
  </si>
  <si>
    <t>(0,168+0,27)*22+(1,5*2,75)</t>
  </si>
  <si>
    <t>C-771291111-0</t>
  </si>
  <si>
    <t>NATER PENETR PODKLADU DLAZEB SCHOD 1x</t>
  </si>
  <si>
    <t>88.629</t>
  </si>
  <si>
    <t>C-771291121-0</t>
  </si>
  <si>
    <t>ADHEZNI MUSTEK POD DLAZBY SCHODIST</t>
  </si>
  <si>
    <t>H-59761346-1</t>
  </si>
  <si>
    <t>DLAZ KER RAKO SCHODOVKA SK 92 TL 9MM</t>
  </si>
  <si>
    <t>88.629*1,08</t>
  </si>
  <si>
    <t>13.761+42.3+34.65+15.23</t>
  </si>
  <si>
    <t>H-59761139-1</t>
  </si>
  <si>
    <t>DLAZ KER RAKO PODLAH SK 78 TL 10MM</t>
  </si>
  <si>
    <t>105.941*1,08</t>
  </si>
  <si>
    <t>C-998771102-0</t>
  </si>
  <si>
    <t>DLAZBY PRESUN HMOT VYSKA -12M</t>
  </si>
  <si>
    <t>12.85+452.3+446.58</t>
  </si>
  <si>
    <t>(12,85)</t>
  </si>
  <si>
    <t>(87,33+18,9+11,4+11,14+4,6+3,98+4,6+12,85+26,66+62,44*3+76,47+7,05)</t>
  </si>
  <si>
    <t>(57,64+18,9+11,4+11,14+4,6+4,26+4,6+12,85+26,66+130,27+10,81+62,44+84,38+6,63)</t>
  </si>
  <si>
    <t>911.73*1,08</t>
  </si>
  <si>
    <t>57.28</t>
  </si>
  <si>
    <t>161.4+-9.81+161.4+-9.81</t>
  </si>
  <si>
    <t>(4,3*2+2,8*2+4,3*2+2,75*2+2,3*2+2*2+1,85*2+2,3*2+2*2+2,3*2)*3</t>
  </si>
  <si>
    <t>-(0,9*2*2+0,9*2,3*3)</t>
  </si>
  <si>
    <t>303.18*1,08</t>
  </si>
  <si>
    <t>2254.796812+126.0225-303.18-70</t>
  </si>
  <si>
    <t>C-784496501-0</t>
  </si>
  <si>
    <t>PENETRACE PODKLADU UNIVER 1x MIST 3,8</t>
  </si>
  <si>
    <t>2007.639312</t>
  </si>
  <si>
    <t>784-001</t>
  </si>
  <si>
    <t>Nátěr magnetickou barvou, štítová stěna G4.13</t>
  </si>
  <si>
    <t>oddíl M33</t>
  </si>
  <si>
    <t>Montáže výtahů a dopravních zařízení:</t>
  </si>
  <si>
    <t>33-001</t>
  </si>
  <si>
    <t>Úprava stávajícího výtahu a jeho rozšíření do 3. a 4.NP</t>
  </si>
  <si>
    <t>M33</t>
  </si>
  <si>
    <t>MONTÁŽE VÝTAHU A DOPRAVNÍCH ZAŘÍZENÍ CELKEM</t>
  </si>
  <si>
    <t>oddíl M43</t>
  </si>
  <si>
    <t>Montáže konstrukcí ocelových:</t>
  </si>
  <si>
    <t>Y-768-3</t>
  </si>
  <si>
    <t>OCELOVA KONSTRUKCE, vč. nátěrů i protipožárních</t>
  </si>
  <si>
    <t>16.531+3.725+10.587+16.175+1.75+2.177</t>
  </si>
  <si>
    <t>Nosná k-ce střechy nad 4.NP</t>
  </si>
  <si>
    <t>Nosná k-ce mezistropu v galerii</t>
  </si>
  <si>
    <t>Nosná k-ce střechy nad galerií</t>
  </si>
  <si>
    <t>Nosná k-ce únikové schodiště</t>
  </si>
  <si>
    <t>Ocelová k-ce světlík</t>
  </si>
  <si>
    <t>Ocelová k-ce pro VZT</t>
  </si>
  <si>
    <t>O-99768-0</t>
  </si>
  <si>
    <t>PRESUN HMOT KONSTRUKCE OCELOVE</t>
  </si>
  <si>
    <t>M43</t>
  </si>
  <si>
    <t>MONTÁŽE KONSTRUKCÍ OCELOVÝCH CELKEM</t>
  </si>
  <si>
    <t>OSTATNÍ NÁKLADY</t>
  </si>
  <si>
    <t>ON-01</t>
  </si>
  <si>
    <t>ON-02</t>
  </si>
  <si>
    <t>ON-03</t>
  </si>
  <si>
    <t>ON-04</t>
  </si>
  <si>
    <t>ON-05</t>
  </si>
  <si>
    <t>ON-06</t>
  </si>
  <si>
    <t>ON-07</t>
  </si>
  <si>
    <t>ON-08</t>
  </si>
  <si>
    <t>Diagnostika stávajících stavebních konstrukcí</t>
  </si>
  <si>
    <t>VEDLEJŠÍ NÁKLADY</t>
  </si>
  <si>
    <t>VN-01</t>
  </si>
  <si>
    <t>VN-02</t>
  </si>
  <si>
    <t>VN-03</t>
  </si>
  <si>
    <t>VN-04</t>
  </si>
  <si>
    <t>Zemní práce</t>
  </si>
  <si>
    <t>Základy a zvláštní zakládání</t>
  </si>
  <si>
    <t>Vodorovné konstrukce</t>
  </si>
  <si>
    <t>Povlakové krytiny</t>
  </si>
  <si>
    <t>Dřevostavby a konstrukce sádrokartonové</t>
  </si>
  <si>
    <t>Konstrukce klempířské</t>
  </si>
  <si>
    <t>Montáže výtahů a dopravních zařízení</t>
  </si>
  <si>
    <t>Montáže konstrukcí ocelových</t>
  </si>
  <si>
    <t>D.1.1-2 G</t>
  </si>
  <si>
    <t>Stavebně konstrukční řešení, Nástavba pavilonu G</t>
  </si>
  <si>
    <t>REKAPITULACE OBJEKTŮ STAVBY</t>
  </si>
  <si>
    <t xml:space="preserve">Kód stavby : </t>
  </si>
  <si>
    <t xml:space="preserve">Název stavby : </t>
  </si>
  <si>
    <t xml:space="preserve">Datum: </t>
  </si>
  <si>
    <t>Místo stavby:</t>
  </si>
  <si>
    <t>Základní škola, Jungmannova 813, Kuřim, 664 34</t>
  </si>
  <si>
    <t>NÁKLADY ZA JEDNOTLIVÉ STAVEBNÍ OBJEKTY</t>
  </si>
  <si>
    <t>Kód objektu</t>
  </si>
  <si>
    <t>Název objektu</t>
  </si>
  <si>
    <t>JKSO</t>
  </si>
  <si>
    <t>Cena bez DPH
(Kč)</t>
  </si>
  <si>
    <t>Cena s DPH
(Kč)</t>
  </si>
  <si>
    <t>CENA ZA STAVBU CELKEM</t>
  </si>
  <si>
    <t>SOUHRNNÝ LIST STAVBY</t>
  </si>
  <si>
    <t xml:space="preserve">Místo stavby: </t>
  </si>
  <si>
    <t xml:space="preserve">Projektant : </t>
  </si>
  <si>
    <t xml:space="preserve">IČO : </t>
  </si>
  <si>
    <t xml:space="preserve">DIČ : </t>
  </si>
  <si>
    <t xml:space="preserve">Zpracovatel : </t>
  </si>
  <si>
    <t xml:space="preserve">Zhotovitel : </t>
  </si>
  <si>
    <t>Cena bez DPH</t>
  </si>
  <si>
    <t>21% činí :</t>
  </si>
  <si>
    <t>CENA CELKEM VČETNĚ DPH:</t>
  </si>
  <si>
    <t>Datum, razítko, podpis</t>
  </si>
  <si>
    <t>VRN</t>
  </si>
  <si>
    <t>Ostatní a vedlejší náklady</t>
  </si>
  <si>
    <t>oddíl VRN</t>
  </si>
  <si>
    <t>OSTATNÍ A VEDLEJŠÍ NÁKLADY CELKEM</t>
  </si>
  <si>
    <t>Objekt : VRN, Ostatní a vedlejší náklady</t>
  </si>
  <si>
    <t>VRN:</t>
  </si>
  <si>
    <t>VRN CELKEM</t>
  </si>
  <si>
    <t>Vedlejší rozpočtové náklady stavebního objektu celkem</t>
  </si>
  <si>
    <t>POLOŽKOVÝ ROZPOČET S VÝKAZEM VÝMĚR</t>
  </si>
  <si>
    <t>KOMPLETAČNÍ ČINNOST</t>
  </si>
  <si>
    <t>KC-01</t>
  </si>
  <si>
    <t>Kompletační činnost
Poznámka k položce:
Náklad zhotovitele na řízení a koordinaci subdodavatelů
V případě, že všechny práce budou prováděny vlastními pracovníky, lze tuto položku ocenit nulovou za podmínky, že tato skutečnost bude zapsána do poznámky položky.</t>
  </si>
  <si>
    <t>Náklady na vyhotovení dokumentace skutečného provedení stavby
Poznámka k položce:
Dokumentace skutečného provedení v rozsahu dle platné vyhlášky na dokumentaci staveb v počtu dle SOD</t>
  </si>
  <si>
    <t>Náklady na monitoring průběhu výstavby
Poznámka k položce:
Fotografie nebo videozáznamy zakrývaných konstrukcí a jiných skutečností rozhodných např. pro vícepráce a méněpráce</t>
  </si>
  <si>
    <t>Náklady na vyhotovení realizační (dílenské) dokumentace
Poznámka k položce:
Náklad zhotovitele na zpracování realizační (dílenské) dokumentace, uzná-li zhotovitel, že ji k realizaci díla potřebuje. Soulad realizační dokumentace se zadávací dokumentací musí být před vlastní realizací odsouhlasena autorským dozorem.</t>
  </si>
  <si>
    <t>Náklady na provedení zkoušek, revizí a měření 
Poznámka k položce:
Náklady na provedení zkoušek, revizí a měření, které jsou vyžadovány v  technických normách a dalších předpisech ve vztahu k prováděným pracím, dodávkám a službám. Další zkoušky vyžádané technickou zprávou</t>
  </si>
  <si>
    <t>Propagace. Náklady spojené s povinnou publicitou, pokud ji objednatel požaduje. Zahrnuje zejména náklady na propagační a informační billboardy, tabule.</t>
  </si>
  <si>
    <t>Ostatní náklady vyplývající ze znění SOD
Poznámka k položce:
Náklady související s plněním povinností zhotovitele požadované v SOD případně v jiných dokumentech, např.:
- náklady na zřízení bankovních záruk
- náklady spojené vypracováním technologických postupů
- náklady na vypracování ohlášení změn a změnových listů
- náklady spojené s předáním díla 
- Zpracování provozního řádu servisu a údržby</t>
  </si>
  <si>
    <t>Náklady na zřízení zařízení staveniště
Poznámka k položce:
Náklady na dokumentaci ZS, příprava území pro ZS včetně odstranění materiálu a konstrukcí, vybudování odběrný míst, zřízení přípojek energií, vlastní vybudování objektů ZS a provizornich komunikací.</t>
  </si>
  <si>
    <t>Náklady na provoz a údržbu zařízení staveniště, ostraha
Poznámka k položce:
Náklady na vybavení objektů, náklady na energie, úklid, údržba, osvětlení, oplocení, opravy na objektech ZS, čištění ploch, zabezpečení staveniště</t>
  </si>
  <si>
    <t>Náklady na zrušení zařízení staveniště
Poznámka k položce:
odstranění objektu ZS včetně přípojek a jejich odvozu, uvedení pozemku do původního stavu včetně nákladů s tím spojených</t>
  </si>
  <si>
    <t>Náklady na zajištění kolektivní bezpečnosti osob
Poznámka k položce:
Náklady na zbudování, údržbu a zrušení:
- zabezpečení okrajů konstrukcí proti pádu osob
- komunikací pro pohyb osob po staveništi
- přechodů přes výkopy 
- a další prvky kolektivní ocrany osob, pokud nejsou jinde uvedeny</t>
  </si>
  <si>
    <t>VN-05</t>
  </si>
  <si>
    <t>Náklady na inženýrskou činnost zhotovitele vzniklou v souvislosti s realizací stavby
Poznámka k položce:
Inženýrská činnost prováděná v průběhu stavebních prací vyplývající z povahy díla, a požadavků v SOD
Poznámka k položce:
Jedná se zejména o náklady na zajištění:
- vyřízení záborů, žádostí o uzavírky,
- vyřízení stanovisek dotčených orgánů ke kolaudaci,
- jednání s úřady,
- jednání s dotčenými účastníky stavebního řízení,
- zpracování havarijního a povodňového plánu,
apod.</t>
  </si>
  <si>
    <t>VN-06</t>
  </si>
  <si>
    <t>Náklady vzniklé v souvislosti s realizací stavby
Poznámka k položce:
Náklady vzniklé v průběhu stavebních prací vyplývající z povahy díla, a  požadavků v SOD
Poznámka k položce:
Jedná se zejména o náklady na zajištění:
- čištění veřejných komunikací znečištěných v souvislosti s realizací stavby
- zimní údržby komunikací přístupných veřejnosti v obvodu staveniště
- ochrany díla,
apod.</t>
  </si>
  <si>
    <t>VN-07</t>
  </si>
  <si>
    <t>Geodetické práce v průběhu výstavby a po výstavbě, vytýčení inženýrských sítí</t>
  </si>
  <si>
    <t>Vedlejší rozpočtové náklady stav. objektu celkem (bez DPH) :</t>
  </si>
  <si>
    <t>Záchytný a zádržný systém střech proti pádu
viz výkres č. D.1.1_75, 76, 77, 78</t>
  </si>
  <si>
    <t>Náklady na vyhotovení dokumentace k předání stavby. Dodavatelská dokumentace stavby.
Poznámka k položce:
Cerifikáty, protokoly o zkouškách, technická dokumentace, revize, prohlášení o shodě, záruční listy, návody na obsluhu, protokol o zaškolení obsluhy.
Náklady spojené s vyhotovením, kopírováním a kopletací všech dokumentů požadovaných v SOD k předání stavby objednateli.</t>
  </si>
  <si>
    <t xml:space="preserve">Cenová úroveň : </t>
  </si>
  <si>
    <t>Objednatel : Město Kuřim, Jungmannova 968/75, Kuřim, 664 34</t>
  </si>
  <si>
    <t>00281964</t>
  </si>
  <si>
    <t>Město Kuřim, Jungmannova 968/75, Kuřim, 664 34</t>
  </si>
  <si>
    <t>13,427</t>
  </si>
  <si>
    <t>umyvadlo závěstné včetně ukotvení – bílé + zápachová uzávěrka + baterie stojánková páková umyvadlová)</t>
  </si>
  <si>
    <t>umyvadlo pro imobilní včetně ukotvení – bílé + zápachová uzávěrka podomítková, baterie stojánková páková umyvadlová</t>
  </si>
  <si>
    <t xml:space="preserve">WC + Bidet 2v1 závěsný, bílý, 1 otvor pro baterii, vč. zápachové uzávěrky, včetně baterie bidetová podomítková termostatická, montáž baterie nástěnné bidetových souprav </t>
  </si>
  <si>
    <t>Pisoár. záchodek se senzor. ovládáním, + trafo</t>
  </si>
  <si>
    <t>Závěsná výlevka (ovládání zepředu), včetně výlevky, ovládací tlačítko, výlevková baterie,  včetně příslušenství pro připojení vody pro baterii i výlevku</t>
  </si>
  <si>
    <t>Závěsné WC včetně podomítkové modulu, ovládací tlačítko, sedátko, včetně příslušentví pro připojení vody</t>
  </si>
  <si>
    <t>Závěsné imobilní WC včetně podomítkové modulu, ovládací tlačítko, sedátko, madlo invalidní, madlo sklopné, včetně příslušentví pro připojení vody</t>
  </si>
  <si>
    <t>Dřezová baterie, stojánková otočná, včetně příslušenství pro připojení vody pro baterii</t>
  </si>
  <si>
    <t>Dřezová baterie, stojánková s elastickým ramenem, včetně příslušenství pro připojení vody pro baterii</t>
  </si>
  <si>
    <t>Sprchový kout 900x1500 (vanička + sprchové dveře) a sprchové baterie nástěnné s posuvným systémem pro vynesení sprchy</t>
  </si>
  <si>
    <t>Svítidlo Design závěsné m.č. G4.13
Materiál: kov
Barva: černá
IP krytí: 20
Patice: E27
Zdroj součástí balení: ne
Napětí: 230 V
Tvar: kulaté
Max. výkon: 1x42 W
Počet žárovek: 1
Průměr: 460 mm
Výška: 800+300 mm</t>
  </si>
  <si>
    <t>Svítidlo Design SPOT m.č. G4.13
LED reflektor 20 W pro tříokr. lištu černá 230V LED 20W 10-60° 3000K 4000K 5000K kov/plast. Tubusové stmívatelné svítidlo s možností úpravy světelného kuželu pomocí zoom systému 10 - 60°. Pomocí přepínače na svítidle je možné nastavit barvu světla: 3000K 4000K 5000K. Stmívání TRIAC.
Technické parametry
Napájení: 230 V
Patice: integrovaný LED, 20 W
Barva světla: teplá bílá 3000 K, neutrální bílá 4000 K, studená bílá
5000 K
Světelný tok: 1540 lm
Index: Ra80
Barva: černá
Materiál: kov</t>
  </si>
  <si>
    <t>64-034</t>
  </si>
  <si>
    <t>Vnější stínící systém, žaluzie v podomítkové schránce, pro IV-H3.5, 3038x2500</t>
  </si>
  <si>
    <t>Vnější stínící systém, žaluzie v podomítkové schránce, pro IV-H3.5, 2938x2500</t>
  </si>
  <si>
    <t>Vnější stínící systém, žaluzie v podomítkové schránce, pro IV-H3.6 a IV-H4.6, 2100x2500</t>
  </si>
  <si>
    <t>Vnější stínící systém, žaluzie v podomítkové schránce, pro IV-H3.7 a IV-H4.7, 3150x2500</t>
  </si>
  <si>
    <t>Vnější stínící systém, žaluzie v podomítkové schránce, pro IV-H3.11 a IV-H4.11, 1050x1900</t>
  </si>
  <si>
    <t>Vnější stínící systém, žaluzie v podomítkové schránce, pro IV-H3.12 a IV-H4.12, 3150x1900</t>
  </si>
  <si>
    <t>64-036</t>
  </si>
  <si>
    <t>64-037</t>
  </si>
  <si>
    <t>64-038</t>
  </si>
  <si>
    <t>64-039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</si>
</sst>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12" x14ac:knownFonts="1">
    <font>
      <sz val="10"/>
      <color theme="1"/>
      <name val="Arial"/>
      <family val="2"/>
      <charset val="238"/>
    </font>
    <font>
      <sz val="7"/>
      <color theme="1"/>
      <name val="Arial"/>
      <family val="2"/>
      <charset val="238"/>
    </font>
    <font>
      <i/>
      <sz val="7"/>
      <color theme="1"/>
      <name val="Arial"/>
      <family val="2"/>
      <charset val="238"/>
    </font>
    <font>
      <b/>
      <sz val="10"/>
      <color theme="1"/>
      <name val="Arial"/>
      <family val="2"/>
      <charset val="238"/>
    </font>
    <font>
      <sz val="8"/>
      <color theme="1"/>
      <name val="Arial"/>
      <family val="2"/>
      <charset val="238"/>
    </font>
    <font>
      <b/>
      <sz val="8"/>
      <color theme="1"/>
      <name val="Arial"/>
      <family val="2"/>
      <charset val="238"/>
    </font>
    <font>
      <sz val="7"/>
      <color indexed="8"/>
      <name val="Arial"/>
      <family val="2"/>
      <charset val="238"/>
    </font>
    <font>
      <b/>
      <sz val="14"/>
      <color theme="1"/>
      <name val="Arial"/>
      <family val="2"/>
      <charset val="238"/>
    </font>
    <font>
      <b/>
      <sz val="13"/>
      <color theme="1"/>
      <name val="Arial"/>
      <family val="2"/>
      <charset val="238"/>
    </font>
    <font>
      <b/>
      <sz val="11"/>
      <color theme="1"/>
      <name val="Arial"/>
      <family val="2"/>
      <charset val="238"/>
    </font>
    <font>
      <sz val="7"/>
      <color indexed="21"/>
      <name val="Arial"/>
      <family val="2"/>
      <charset val="238"/>
    </font>
    <font>
      <i/>
      <sz val="7"/>
      <color rgb="FF969696"/>
      <name val="Arial CE"/>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7" tint="0.79998168889431442"/>
        <bgColor indexed="64"/>
      </patternFill>
    </fill>
    <fill>
      <patternFill patternType="solid">
        <fgColor theme="7" tint="0.79998168889431442"/>
        <bgColor auto="1"/>
      </patternFill>
    </fill>
    <fill>
      <patternFill patternType="solid">
        <fgColor theme="5" tint="0.59999389629810485"/>
        <bgColor indexed="64"/>
      </patternFill>
    </fill>
    <fill>
      <patternFill patternType="solid">
        <fgColor rgb="FF92D050"/>
        <bgColor indexed="64"/>
      </patternFill>
    </fill>
  </fills>
  <borders count="83">
    <border>
      <left/>
      <right/>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hair">
        <color indexed="64"/>
      </right>
      <top/>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auto="1"/>
      </right>
      <top style="thin">
        <color indexed="64"/>
      </top>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diagonal/>
    </border>
    <border>
      <left/>
      <right style="medium">
        <color auto="1"/>
      </right>
      <top style="medium">
        <color indexed="64"/>
      </top>
      <bottom style="thin">
        <color indexed="64"/>
      </bottom>
      <diagonal/>
    </border>
    <border>
      <left/>
      <right style="medium">
        <color auto="1"/>
      </right>
      <top/>
      <bottom/>
      <diagonal/>
    </border>
    <border>
      <left style="medium">
        <color indexed="64"/>
      </left>
      <right/>
      <top style="medium">
        <color auto="1"/>
      </top>
      <bottom style="thin">
        <color indexed="64"/>
      </bottom>
      <diagonal/>
    </border>
    <border>
      <left/>
      <right/>
      <top style="medium">
        <color auto="1"/>
      </top>
      <bottom style="thin">
        <color indexed="64"/>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84">
    <xf numFmtId="0" fontId="0" fillId="0" borderId="0" xfId="0"/>
    <xf numFmtId="0" fontId="1" fillId="0" borderId="0" xfId="0" applyFont="1"/>
    <xf numFmtId="0" fontId="2" fillId="0" borderId="0" xfId="0" applyFont="1"/>
    <xf numFmtId="0" fontId="3" fillId="0" borderId="0" xfId="0" applyFont="1"/>
    <xf numFmtId="0" fontId="1" fillId="0" borderId="6" xfId="0" applyFont="1" applyBorder="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17" xfId="0" applyFont="1" applyFill="1" applyBorder="1" applyAlignment="1">
      <alignment horizontal="center"/>
    </xf>
    <xf numFmtId="0" fontId="1" fillId="2" borderId="20" xfId="0" applyFont="1" applyFill="1" applyBorder="1" applyAlignment="1">
      <alignment horizontal="center"/>
    </xf>
    <xf numFmtId="0" fontId="1" fillId="0" borderId="26" xfId="0" applyFont="1" applyBorder="1" applyAlignment="1">
      <alignment horizontal="center" vertical="center"/>
    </xf>
    <xf numFmtId="0" fontId="1" fillId="2" borderId="25" xfId="0" applyFont="1" applyFill="1" applyBorder="1" applyAlignment="1">
      <alignment horizontal="center"/>
    </xf>
    <xf numFmtId="0" fontId="1" fillId="0" borderId="23" xfId="0" applyFont="1" applyBorder="1" applyAlignment="1">
      <alignment horizontal="center" vertical="center"/>
    </xf>
    <xf numFmtId="0" fontId="1" fillId="2" borderId="27" xfId="0" applyFont="1" applyFill="1" applyBorder="1" applyAlignment="1">
      <alignment horizontal="center"/>
    </xf>
    <xf numFmtId="0" fontId="4" fillId="0" borderId="0" xfId="0" applyFont="1"/>
    <xf numFmtId="0" fontId="5" fillId="0" borderId="0" xfId="0" applyFont="1"/>
    <xf numFmtId="0" fontId="5" fillId="0" borderId="3" xfId="0" applyFont="1" applyBorder="1"/>
    <xf numFmtId="0" fontId="5" fillId="0" borderId="5" xfId="0" applyFont="1" applyBorder="1"/>
    <xf numFmtId="0" fontId="5" fillId="0" borderId="3" xfId="0" applyFont="1" applyBorder="1" applyAlignment="1">
      <alignment vertical="center"/>
    </xf>
    <xf numFmtId="0" fontId="5" fillId="0" borderId="29" xfId="0" applyFont="1" applyBorder="1"/>
    <xf numFmtId="0" fontId="5" fillId="0" borderId="30" xfId="0" applyFont="1" applyBorder="1"/>
    <xf numFmtId="0" fontId="5" fillId="0" borderId="31" xfId="0" applyFont="1" applyBorder="1"/>
    <xf numFmtId="0" fontId="5" fillId="0" borderId="22" xfId="0" applyFont="1" applyBorder="1"/>
    <xf numFmtId="0" fontId="5" fillId="0" borderId="31" xfId="0" applyFont="1" applyBorder="1" applyAlignment="1">
      <alignment horizontal="right" vertical="center"/>
    </xf>
    <xf numFmtId="0" fontId="5" fillId="0" borderId="31" xfId="0" applyFont="1" applyBorder="1" applyAlignment="1">
      <alignment horizontal="left" vertical="center"/>
    </xf>
    <xf numFmtId="0" fontId="5" fillId="0" borderId="26" xfId="0" applyFont="1" applyBorder="1"/>
    <xf numFmtId="0" fontId="5" fillId="0" borderId="32" xfId="0" applyFont="1" applyBorder="1"/>
    <xf numFmtId="0" fontId="1" fillId="0" borderId="6"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6" fillId="0" borderId="4" xfId="0" applyFont="1" applyBorder="1" applyAlignment="1">
      <alignment horizontal="center" vertical="center"/>
    </xf>
    <xf numFmtId="0" fontId="1" fillId="0" borderId="33" xfId="0" applyFont="1" applyBorder="1" applyAlignment="1">
      <alignment vertical="center"/>
    </xf>
    <xf numFmtId="0" fontId="1" fillId="0" borderId="6" xfId="0" applyFont="1" applyBorder="1" applyAlignment="1">
      <alignment horizontal="right" vertical="center"/>
    </xf>
    <xf numFmtId="3" fontId="1" fillId="0" borderId="4" xfId="0" applyNumberFormat="1" applyFont="1" applyBorder="1" applyAlignment="1">
      <alignment vertical="center"/>
    </xf>
    <xf numFmtId="164" fontId="1" fillId="0" borderId="6" xfId="0" applyNumberFormat="1" applyFont="1" applyBorder="1" applyAlignment="1">
      <alignment vertical="center"/>
    </xf>
    <xf numFmtId="164" fontId="1" fillId="0" borderId="33" xfId="0" applyNumberFormat="1" applyFont="1" applyBorder="1" applyAlignment="1">
      <alignment vertical="center"/>
    </xf>
    <xf numFmtId="0" fontId="5" fillId="2" borderId="6" xfId="0" applyFont="1" applyFill="1" applyBorder="1"/>
    <xf numFmtId="0" fontId="5" fillId="2" borderId="4" xfId="0" applyFont="1" applyFill="1" applyBorder="1"/>
    <xf numFmtId="0" fontId="5" fillId="2" borderId="4" xfId="0" applyFont="1" applyFill="1" applyBorder="1" applyAlignment="1">
      <alignment horizontal="right" vertical="center"/>
    </xf>
    <xf numFmtId="0" fontId="5" fillId="2" borderId="4" xfId="0" applyFont="1" applyFill="1" applyBorder="1" applyAlignment="1">
      <alignment horizontal="left" vertical="center"/>
    </xf>
    <xf numFmtId="0" fontId="5" fillId="2" borderId="35" xfId="0" applyFont="1" applyFill="1" applyBorder="1"/>
    <xf numFmtId="164" fontId="5" fillId="2" borderId="33" xfId="0" applyNumberFormat="1" applyFont="1" applyFill="1" applyBorder="1" applyAlignment="1">
      <alignment vertical="center"/>
    </xf>
    <xf numFmtId="0" fontId="5" fillId="2" borderId="11" xfId="0" applyFont="1" applyFill="1" applyBorder="1"/>
    <xf numFmtId="0" fontId="5" fillId="2" borderId="36" xfId="0" applyFont="1" applyFill="1" applyBorder="1" applyAlignment="1">
      <alignment horizontal="right" vertical="center"/>
    </xf>
    <xf numFmtId="0" fontId="5" fillId="2" borderId="36" xfId="0" applyFont="1" applyFill="1" applyBorder="1" applyAlignment="1">
      <alignment horizontal="left" vertical="center"/>
    </xf>
    <xf numFmtId="0" fontId="5" fillId="2" borderId="36" xfId="0" applyFont="1" applyFill="1" applyBorder="1"/>
    <xf numFmtId="0" fontId="5" fillId="2" borderId="37" xfId="0" applyFont="1" applyFill="1" applyBorder="1"/>
    <xf numFmtId="164" fontId="5" fillId="2" borderId="38" xfId="0" applyNumberFormat="1" applyFont="1" applyFill="1" applyBorder="1" applyAlignment="1">
      <alignment vertical="center"/>
    </xf>
    <xf numFmtId="0" fontId="0" fillId="0" borderId="2" xfId="0" applyBorder="1"/>
    <xf numFmtId="0" fontId="5" fillId="2" borderId="45" xfId="0" applyFont="1" applyFill="1" applyBorder="1"/>
    <xf numFmtId="0" fontId="5" fillId="2" borderId="46" xfId="0" applyFont="1" applyFill="1" applyBorder="1"/>
    <xf numFmtId="0" fontId="5" fillId="2" borderId="47" xfId="0" applyFont="1" applyFill="1" applyBorder="1"/>
    <xf numFmtId="0" fontId="5" fillId="2" borderId="47" xfId="0" applyFont="1" applyFill="1" applyBorder="1" applyAlignment="1">
      <alignment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4" fillId="0" borderId="51" xfId="0" applyFont="1" applyBorder="1" applyAlignment="1">
      <alignment vertical="center"/>
    </xf>
    <xf numFmtId="0" fontId="4" fillId="0" borderId="53" xfId="0" applyFont="1" applyBorder="1"/>
    <xf numFmtId="0" fontId="5" fillId="0" borderId="43" xfId="0" applyFont="1" applyBorder="1" applyAlignment="1">
      <alignment horizontal="left" vertical="center"/>
    </xf>
    <xf numFmtId="0" fontId="5" fillId="0" borderId="22" xfId="0" applyFont="1" applyBorder="1" applyAlignment="1">
      <alignment horizontal="right" vertical="center"/>
    </xf>
    <xf numFmtId="3" fontId="5" fillId="0" borderId="54" xfId="0" applyNumberFormat="1" applyFont="1" applyBorder="1" applyAlignment="1">
      <alignment vertical="center"/>
    </xf>
    <xf numFmtId="0" fontId="5" fillId="2" borderId="17" xfId="0" applyFont="1" applyFill="1" applyBorder="1" applyAlignment="1">
      <alignment horizontal="right" vertical="center"/>
    </xf>
    <xf numFmtId="0" fontId="5" fillId="2" borderId="20" xfId="0" applyFont="1" applyFill="1" applyBorder="1" applyAlignment="1">
      <alignment horizontal="left" vertical="center"/>
    </xf>
    <xf numFmtId="3" fontId="5" fillId="2" borderId="59" xfId="0" applyNumberFormat="1" applyFont="1" applyFill="1" applyBorder="1" applyAlignment="1">
      <alignment vertical="center"/>
    </xf>
    <xf numFmtId="0" fontId="4" fillId="2" borderId="21" xfId="0" applyFont="1" applyFill="1" applyBorder="1"/>
    <xf numFmtId="0" fontId="5" fillId="2" borderId="18" xfId="0" applyFont="1" applyFill="1" applyBorder="1" applyAlignment="1">
      <alignment horizontal="left" vertical="center"/>
    </xf>
    <xf numFmtId="3" fontId="5" fillId="2" borderId="61" xfId="0" applyNumberFormat="1" applyFont="1" applyFill="1" applyBorder="1" applyAlignment="1">
      <alignment vertical="center"/>
    </xf>
    <xf numFmtId="0" fontId="0" fillId="0" borderId="62" xfId="0" applyBorder="1" applyAlignment="1">
      <alignment horizontal="left" vertical="center"/>
    </xf>
    <xf numFmtId="49" fontId="0" fillId="0" borderId="63" xfId="0" applyNumberFormat="1" applyBorder="1" applyAlignment="1">
      <alignment horizontal="center" vertical="center"/>
    </xf>
    <xf numFmtId="0" fontId="0" fillId="0" borderId="54" xfId="0" applyBorder="1" applyAlignment="1">
      <alignment horizontal="left" vertical="center"/>
    </xf>
    <xf numFmtId="0" fontId="0" fillId="0" borderId="23" xfId="0" applyBorder="1" applyAlignment="1">
      <alignment vertical="center"/>
    </xf>
    <xf numFmtId="3" fontId="0" fillId="0" borderId="23" xfId="0" applyNumberFormat="1" applyBorder="1" applyAlignment="1">
      <alignment vertical="center"/>
    </xf>
    <xf numFmtId="0" fontId="0" fillId="0" borderId="0" xfId="0" applyAlignment="1">
      <alignment vertical="center"/>
    </xf>
    <xf numFmtId="0" fontId="0" fillId="0" borderId="56" xfId="0" applyBorder="1" applyAlignment="1">
      <alignment vertical="center"/>
    </xf>
    <xf numFmtId="0" fontId="0" fillId="0" borderId="1" xfId="0" applyBorder="1" applyAlignment="1">
      <alignment vertical="center"/>
    </xf>
    <xf numFmtId="4" fontId="0" fillId="0" borderId="67" xfId="0" applyNumberFormat="1" applyBorder="1" applyAlignment="1">
      <alignment horizontal="right" vertical="center"/>
    </xf>
    <xf numFmtId="0" fontId="0" fillId="0" borderId="56" xfId="0" applyBorder="1" applyAlignment="1">
      <alignment horizontal="center" vertical="center"/>
    </xf>
    <xf numFmtId="4" fontId="0" fillId="0" borderId="31" xfId="0" applyNumberFormat="1" applyBorder="1" applyAlignment="1">
      <alignment horizontal="right" vertical="center"/>
    </xf>
    <xf numFmtId="0" fontId="0" fillId="0" borderId="1" xfId="0" applyBorder="1" applyAlignment="1">
      <alignment horizontal="center" vertical="center"/>
    </xf>
    <xf numFmtId="0" fontId="0" fillId="0" borderId="24" xfId="0" applyBorder="1" applyAlignment="1">
      <alignment vertical="center"/>
    </xf>
    <xf numFmtId="0" fontId="0" fillId="0" borderId="55" xfId="0" applyBorder="1" applyAlignment="1">
      <alignment vertical="center"/>
    </xf>
    <xf numFmtId="3" fontId="0" fillId="0" borderId="70" xfId="0" applyNumberFormat="1" applyBorder="1" applyAlignment="1">
      <alignment horizontal="right" vertical="center"/>
    </xf>
    <xf numFmtId="3" fontId="0" fillId="0" borderId="71" xfId="0" applyNumberFormat="1" applyBorder="1" applyAlignment="1">
      <alignment horizontal="right" vertical="center"/>
    </xf>
    <xf numFmtId="0" fontId="0" fillId="0" borderId="4" xfId="0" applyBorder="1" applyAlignment="1">
      <alignment vertical="center"/>
    </xf>
    <xf numFmtId="0" fontId="0" fillId="0" borderId="42" xfId="0" applyBorder="1" applyAlignment="1">
      <alignment vertical="center"/>
    </xf>
    <xf numFmtId="0" fontId="0" fillId="0" borderId="72" xfId="0" applyBorder="1" applyAlignment="1">
      <alignment vertical="center"/>
    </xf>
    <xf numFmtId="0" fontId="0" fillId="0" borderId="79" xfId="0" applyBorder="1" applyAlignment="1">
      <alignment vertical="center"/>
    </xf>
    <xf numFmtId="0" fontId="9" fillId="0" borderId="0" xfId="0" applyFont="1"/>
    <xf numFmtId="0" fontId="9" fillId="2" borderId="80" xfId="0" applyFont="1" applyFill="1" applyBorder="1" applyAlignment="1">
      <alignment horizontal="left" vertical="center"/>
    </xf>
    <xf numFmtId="164" fontId="1" fillId="0" borderId="4" xfId="0" applyNumberFormat="1" applyFont="1" applyBorder="1" applyAlignment="1">
      <alignment vertical="center"/>
    </xf>
    <xf numFmtId="165" fontId="1" fillId="0" borderId="4" xfId="0" applyNumberFormat="1" applyFont="1" applyBorder="1" applyAlignment="1">
      <alignment vertical="center"/>
    </xf>
    <xf numFmtId="166" fontId="1" fillId="0" borderId="4" xfId="0" applyNumberFormat="1" applyFont="1" applyBorder="1" applyAlignment="1">
      <alignment vertical="center"/>
    </xf>
    <xf numFmtId="0" fontId="10" fillId="0" borderId="4" xfId="0" applyFont="1" applyBorder="1" applyAlignment="1">
      <alignment horizontal="right" vertical="top"/>
    </xf>
    <xf numFmtId="0" fontId="1" fillId="3" borderId="4" xfId="0" applyFont="1" applyFill="1" applyBorder="1" applyAlignment="1">
      <alignment horizontal="left" vertical="center"/>
    </xf>
    <xf numFmtId="0" fontId="1" fillId="3" borderId="4" xfId="0" applyFont="1" applyFill="1" applyBorder="1" applyAlignment="1">
      <alignment horizontal="left" vertical="center" wrapText="1"/>
    </xf>
    <xf numFmtId="14" fontId="1" fillId="0" borderId="4" xfId="0" applyNumberFormat="1" applyFont="1" applyBorder="1" applyAlignment="1">
      <alignment horizontal="left" vertical="center"/>
    </xf>
    <xf numFmtId="4" fontId="1" fillId="0" borderId="4" xfId="0" applyNumberFormat="1" applyFont="1" applyBorder="1" applyAlignment="1">
      <alignment vertical="center"/>
    </xf>
    <xf numFmtId="0" fontId="5" fillId="0" borderId="6" xfId="0" applyFont="1" applyBorder="1" applyAlignment="1">
      <alignment horizontal="right" vertical="center"/>
    </xf>
    <xf numFmtId="0" fontId="5" fillId="0" borderId="4" xfId="0" applyFont="1" applyBorder="1" applyAlignment="1">
      <alignment horizontal="left" vertical="center"/>
    </xf>
    <xf numFmtId="3" fontId="5" fillId="0" borderId="63" xfId="0" applyNumberFormat="1" applyFont="1" applyBorder="1" applyAlignment="1">
      <alignment vertical="center"/>
    </xf>
    <xf numFmtId="0" fontId="0" fillId="0" borderId="28" xfId="0" applyBorder="1" applyAlignment="1">
      <alignment vertical="center"/>
    </xf>
    <xf numFmtId="0" fontId="0" fillId="0" borderId="9" xfId="0" applyBorder="1" applyAlignment="1">
      <alignment vertical="center"/>
    </xf>
    <xf numFmtId="49" fontId="0" fillId="2" borderId="34" xfId="0" applyNumberFormat="1" applyFill="1" applyBorder="1" applyAlignment="1">
      <alignment horizontal="center" vertical="center"/>
    </xf>
    <xf numFmtId="0" fontId="0" fillId="0" borderId="28" xfId="0" applyBorder="1" applyAlignment="1">
      <alignment horizontal="center" vertical="center"/>
    </xf>
    <xf numFmtId="0" fontId="0" fillId="0" borderId="41" xfId="0" applyBorder="1" applyAlignment="1">
      <alignment horizontal="center" vertical="center"/>
    </xf>
    <xf numFmtId="0" fontId="0" fillId="0" borderId="7" xfId="0" applyBorder="1" applyAlignment="1">
      <alignment horizontal="center" vertical="center"/>
    </xf>
    <xf numFmtId="0" fontId="0" fillId="0" borderId="41" xfId="0"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horizontal="center" vertical="center"/>
    </xf>
    <xf numFmtId="0" fontId="0" fillId="0" borderId="40" xfId="0" applyBorder="1" applyAlignment="1">
      <alignment vertical="center" wrapText="1"/>
    </xf>
    <xf numFmtId="0" fontId="0" fillId="0" borderId="39" xfId="0" applyBorder="1" applyAlignment="1">
      <alignment horizontal="center" vertical="center"/>
    </xf>
    <xf numFmtId="3" fontId="0" fillId="0" borderId="40" xfId="0" applyNumberFormat="1" applyBorder="1" applyAlignment="1">
      <alignment horizontal="right" vertical="center"/>
    </xf>
    <xf numFmtId="3" fontId="0" fillId="0" borderId="23" xfId="0" applyNumberFormat="1" applyBorder="1" applyAlignment="1">
      <alignment horizontal="right" vertical="center"/>
    </xf>
    <xf numFmtId="3" fontId="9" fillId="2" borderId="46" xfId="0" applyNumberFormat="1" applyFont="1" applyFill="1" applyBorder="1" applyAlignment="1">
      <alignment horizontal="right" vertical="center"/>
    </xf>
    <xf numFmtId="3" fontId="9" fillId="2" borderId="48" xfId="0" applyNumberFormat="1" applyFont="1" applyFill="1" applyBorder="1" applyAlignment="1">
      <alignment horizontal="right" vertical="center"/>
    </xf>
    <xf numFmtId="49" fontId="0" fillId="0" borderId="9" xfId="0" applyNumberFormat="1" applyBorder="1" applyAlignment="1">
      <alignment vertical="center"/>
    </xf>
    <xf numFmtId="49" fontId="0" fillId="0" borderId="23" xfId="0" applyNumberFormat="1" applyBorder="1" applyAlignment="1">
      <alignment vertical="center"/>
    </xf>
    <xf numFmtId="0" fontId="0" fillId="0" borderId="39" xfId="0" applyBorder="1" applyAlignment="1">
      <alignment horizontal="right" vertical="center"/>
    </xf>
    <xf numFmtId="0" fontId="9" fillId="2" borderId="48" xfId="0" applyFont="1" applyFill="1" applyBorder="1" applyAlignment="1">
      <alignment horizontal="left" vertical="center"/>
    </xf>
    <xf numFmtId="0" fontId="0" fillId="0" borderId="71" xfId="0" applyBorder="1" applyAlignment="1">
      <alignment horizontal="left" vertical="center"/>
    </xf>
    <xf numFmtId="0" fontId="0" fillId="0" borderId="69" xfId="0" applyBorder="1" applyAlignment="1">
      <alignment vertical="center"/>
    </xf>
    <xf numFmtId="3" fontId="0" fillId="0" borderId="69" xfId="0" applyNumberFormat="1" applyBorder="1" applyAlignment="1">
      <alignment vertical="center"/>
    </xf>
    <xf numFmtId="0" fontId="0" fillId="0" borderId="75" xfId="0" applyBorder="1" applyAlignment="1">
      <alignment vertical="center"/>
    </xf>
    <xf numFmtId="0" fontId="0" fillId="0" borderId="77" xfId="0" applyBorder="1" applyAlignment="1">
      <alignment vertical="center"/>
    </xf>
    <xf numFmtId="0" fontId="4" fillId="0" borderId="74" xfId="0" applyFont="1" applyBorder="1" applyAlignment="1">
      <alignment vertical="center"/>
    </xf>
    <xf numFmtId="0" fontId="5" fillId="0" borderId="76" xfId="0" applyFont="1" applyBorder="1" applyAlignment="1">
      <alignment horizontal="left" vertical="center"/>
    </xf>
    <xf numFmtId="3" fontId="5" fillId="0" borderId="71" xfId="0" applyNumberFormat="1" applyFont="1" applyBorder="1" applyAlignment="1">
      <alignment vertical="center"/>
    </xf>
    <xf numFmtId="0" fontId="1" fillId="0" borderId="69" xfId="0" applyFont="1" applyBorder="1" applyAlignment="1">
      <alignment horizontal="center" vertical="center"/>
    </xf>
    <xf numFmtId="0" fontId="5" fillId="0" borderId="6" xfId="0" applyFont="1" applyBorder="1"/>
    <xf numFmtId="0" fontId="5" fillId="0" borderId="4" xfId="0" applyFont="1" applyBorder="1" applyAlignment="1">
      <alignment horizontal="right" vertical="center"/>
    </xf>
    <xf numFmtId="0" fontId="5" fillId="0" borderId="4" xfId="0" applyFont="1" applyBorder="1"/>
    <xf numFmtId="0" fontId="5" fillId="0" borderId="33" xfId="0" applyFont="1" applyBorder="1"/>
    <xf numFmtId="0" fontId="11" fillId="0" borderId="0" xfId="0" applyFont="1" applyAlignment="1">
      <alignment vertical="center" wrapText="1"/>
    </xf>
    <xf numFmtId="0" fontId="0" fillId="0" borderId="81" xfId="0" applyBorder="1" applyAlignment="1">
      <alignment horizontal="center" vertical="center"/>
    </xf>
    <xf numFmtId="0" fontId="0" fillId="0" borderId="82" xfId="0" applyBorder="1" applyAlignment="1">
      <alignment vertical="center" wrapText="1"/>
    </xf>
    <xf numFmtId="0" fontId="0" fillId="0" borderId="82" xfId="0" applyBorder="1" applyAlignment="1">
      <alignment horizontal="center" vertical="center"/>
    </xf>
    <xf numFmtId="164" fontId="1" fillId="4" borderId="6" xfId="0" applyNumberFormat="1" applyFont="1" applyFill="1" applyBorder="1" applyAlignment="1">
      <alignment vertical="center"/>
    </xf>
    <xf numFmtId="164" fontId="1" fillId="5" borderId="6" xfId="0" applyNumberFormat="1" applyFont="1" applyFill="1" applyBorder="1" applyAlignment="1">
      <alignment vertical="center"/>
    </xf>
    <xf numFmtId="0" fontId="1" fillId="6" borderId="6" xfId="0" applyFont="1" applyFill="1" applyBorder="1" applyAlignment="1">
      <alignment vertical="center"/>
    </xf>
    <xf numFmtId="0" fontId="1" fillId="6" borderId="4" xfId="0" applyFont="1" applyFill="1" applyBorder="1" applyAlignment="1">
      <alignment horizontal="left" vertical="center"/>
    </xf>
    <xf numFmtId="0" fontId="1" fillId="6" borderId="4" xfId="0" applyFont="1" applyFill="1" applyBorder="1" applyAlignment="1">
      <alignment horizontal="left" vertical="center" wrapText="1"/>
    </xf>
    <xf numFmtId="0" fontId="1" fillId="4" borderId="6" xfId="0" applyFont="1" applyFill="1" applyBorder="1" applyAlignment="1">
      <alignment vertical="center"/>
    </xf>
    <xf numFmtId="49" fontId="0" fillId="4" borderId="10" xfId="0" applyNumberFormat="1" applyFill="1" applyBorder="1" applyAlignment="1">
      <alignment horizontal="center" vertical="center"/>
    </xf>
    <xf numFmtId="0" fontId="1" fillId="7" borderId="6" xfId="0" applyFont="1" applyFill="1" applyBorder="1" applyAlignment="1">
      <alignment horizontal="right" vertical="center"/>
    </xf>
    <xf numFmtId="0" fontId="0" fillId="0" borderId="36" xfId="0" applyBorder="1" applyAlignment="1">
      <alignment horizontal="center" vertical="center"/>
    </xf>
    <xf numFmtId="0" fontId="0" fillId="0" borderId="64" xfId="0" applyBorder="1"/>
    <xf numFmtId="0" fontId="0" fillId="0" borderId="31" xfId="0" applyBorder="1" applyAlignment="1">
      <alignment vertical="center"/>
    </xf>
    <xf numFmtId="0" fontId="0" fillId="0" borderId="1" xfId="0" applyBorder="1"/>
    <xf numFmtId="0" fontId="0" fillId="0" borderId="39" xfId="0" applyBorder="1"/>
    <xf numFmtId="0" fontId="0" fillId="4" borderId="4" xfId="0" applyFill="1" applyBorder="1"/>
    <xf numFmtId="0" fontId="0" fillId="4" borderId="0" xfId="0" applyFill="1"/>
    <xf numFmtId="0" fontId="0" fillId="4" borderId="8" xfId="0" applyFill="1" applyBorder="1"/>
    <xf numFmtId="0" fontId="0" fillId="0" borderId="12" xfId="0" applyBorder="1"/>
    <xf numFmtId="0" fontId="0" fillId="0" borderId="4" xfId="0" applyBorder="1"/>
    <xf numFmtId="0" fontId="0" fillId="0" borderId="0" xfId="0"/>
    <xf numFmtId="0" fontId="0" fillId="0" borderId="8" xfId="0" applyBorder="1"/>
    <xf numFmtId="0" fontId="0" fillId="0" borderId="55" xfId="0" applyBorder="1" applyAlignment="1">
      <alignment vertical="center"/>
    </xf>
    <xf numFmtId="0" fontId="0" fillId="0" borderId="56" xfId="0" applyBorder="1"/>
    <xf numFmtId="3" fontId="0" fillId="0" borderId="67" xfId="0" applyNumberFormat="1" applyBorder="1" applyAlignment="1">
      <alignment horizontal="right" vertical="center"/>
    </xf>
    <xf numFmtId="0" fontId="9" fillId="2" borderId="21" xfId="0" applyFont="1" applyFill="1" applyBorder="1" applyAlignment="1">
      <alignment horizontal="left" vertical="center"/>
    </xf>
    <xf numFmtId="0" fontId="0" fillId="0" borderId="47" xfId="0" applyBorder="1"/>
    <xf numFmtId="3" fontId="9" fillId="2" borderId="47" xfId="0" applyNumberFormat="1" applyFont="1" applyFill="1" applyBorder="1" applyAlignment="1">
      <alignment horizontal="right" vertical="center"/>
    </xf>
    <xf numFmtId="0" fontId="0" fillId="0" borderId="55" xfId="0" applyBorder="1"/>
    <xf numFmtId="0" fontId="0" fillId="0" borderId="57" xfId="0" applyBorder="1"/>
    <xf numFmtId="0" fontId="3" fillId="0" borderId="55" xfId="0" applyFont="1" applyBorder="1" applyAlignment="1">
      <alignment vertical="center"/>
    </xf>
    <xf numFmtId="0" fontId="0" fillId="0" borderId="65" xfId="0" applyBorder="1"/>
    <xf numFmtId="3" fontId="3" fillId="0" borderId="67" xfId="0" applyNumberFormat="1" applyFont="1" applyBorder="1" applyAlignment="1">
      <alignment vertical="center"/>
    </xf>
    <xf numFmtId="0" fontId="3" fillId="0" borderId="56" xfId="0" applyFont="1" applyBorder="1" applyAlignment="1">
      <alignment vertical="center"/>
    </xf>
    <xf numFmtId="0" fontId="0" fillId="0" borderId="51" xfId="0" applyBorder="1" applyAlignment="1">
      <alignment vertical="center"/>
    </xf>
    <xf numFmtId="0" fontId="0" fillId="0" borderId="42" xfId="0" applyBorder="1"/>
    <xf numFmtId="0" fontId="0" fillId="0" borderId="52" xfId="0" applyBorder="1"/>
    <xf numFmtId="3" fontId="0" fillId="0" borderId="43" xfId="0" applyNumberFormat="1" applyBorder="1" applyAlignment="1">
      <alignment horizontal="right" vertical="center"/>
    </xf>
    <xf numFmtId="49" fontId="0" fillId="0" borderId="11" xfId="0" applyNumberFormat="1" applyBorder="1" applyAlignment="1">
      <alignment vertical="center"/>
    </xf>
    <xf numFmtId="49" fontId="0" fillId="0" borderId="12" xfId="0" applyNumberFormat="1" applyBorder="1" applyAlignment="1">
      <alignment vertical="center"/>
    </xf>
    <xf numFmtId="0" fontId="0" fillId="0" borderId="13" xfId="0" applyBorder="1"/>
    <xf numFmtId="0" fontId="0" fillId="0" borderId="22" xfId="0" applyBorder="1" applyAlignment="1">
      <alignment vertical="center"/>
    </xf>
    <xf numFmtId="0" fontId="0" fillId="0" borderId="1" xfId="0" applyBorder="1" applyAlignment="1">
      <alignment vertical="center"/>
    </xf>
    <xf numFmtId="0" fontId="0" fillId="0" borderId="23" xfId="0" applyBorder="1"/>
    <xf numFmtId="0" fontId="0" fillId="4" borderId="22" xfId="0" applyFill="1" applyBorder="1" applyAlignment="1">
      <alignment vertical="center"/>
    </xf>
    <xf numFmtId="0" fontId="0" fillId="4" borderId="1" xfId="0" applyFill="1" applyBorder="1"/>
    <xf numFmtId="0" fontId="0" fillId="4" borderId="39" xfId="0" applyFill="1" applyBorder="1"/>
    <xf numFmtId="0" fontId="0" fillId="4" borderId="1" xfId="0" applyFill="1" applyBorder="1" applyAlignment="1">
      <alignment vertical="center"/>
    </xf>
    <xf numFmtId="0" fontId="0" fillId="4" borderId="23" xfId="0" applyFill="1" applyBorder="1"/>
    <xf numFmtId="49" fontId="0" fillId="4" borderId="14" xfId="0" applyNumberFormat="1" applyFill="1" applyBorder="1" applyAlignment="1">
      <alignment vertical="center"/>
    </xf>
    <xf numFmtId="0" fontId="0" fillId="4" borderId="15" xfId="0" applyFill="1" applyBorder="1"/>
    <xf numFmtId="0" fontId="0" fillId="4" borderId="66" xfId="0" applyFill="1" applyBorder="1"/>
    <xf numFmtId="49" fontId="0" fillId="4" borderId="15" xfId="0" applyNumberFormat="1" applyFill="1" applyBorder="1" applyAlignment="1">
      <alignment vertical="center"/>
    </xf>
    <xf numFmtId="0" fontId="0" fillId="4" borderId="16" xfId="0" applyFill="1" applyBorder="1"/>
    <xf numFmtId="0" fontId="8" fillId="0" borderId="21" xfId="0" applyFont="1" applyBorder="1" applyAlignment="1">
      <alignment horizontal="center" vertical="center"/>
    </xf>
    <xf numFmtId="0" fontId="0" fillId="0" borderId="48" xfId="0" applyBorder="1"/>
    <xf numFmtId="49" fontId="0" fillId="0" borderId="1" xfId="0" applyNumberFormat="1" applyBorder="1" applyAlignment="1">
      <alignment vertical="center"/>
    </xf>
    <xf numFmtId="49" fontId="0" fillId="0" borderId="23" xfId="0" applyNumberFormat="1" applyBorder="1"/>
    <xf numFmtId="0" fontId="7" fillId="0" borderId="15" xfId="0" applyFont="1" applyBorder="1" applyAlignment="1">
      <alignment horizontal="center" vertical="center"/>
    </xf>
    <xf numFmtId="0" fontId="0" fillId="0" borderId="15" xfId="0" applyBorder="1"/>
    <xf numFmtId="0" fontId="0" fillId="0" borderId="3" xfId="0" applyBorder="1" applyAlignment="1">
      <alignment vertical="center"/>
    </xf>
    <xf numFmtId="0" fontId="0" fillId="0" borderId="2" xfId="0" applyBorder="1"/>
    <xf numFmtId="0" fontId="0" fillId="0" borderId="7" xfId="0" applyBorder="1"/>
    <xf numFmtId="0" fontId="0" fillId="0" borderId="9" xfId="0" applyBorder="1"/>
    <xf numFmtId="49" fontId="0" fillId="2" borderId="36" xfId="0" applyNumberFormat="1" applyFill="1" applyBorder="1" applyAlignment="1">
      <alignment vertical="center" wrapText="1"/>
    </xf>
    <xf numFmtId="0" fontId="0" fillId="0" borderId="12" xfId="0" applyBorder="1" applyAlignment="1">
      <alignment wrapText="1"/>
    </xf>
    <xf numFmtId="0" fontId="0" fillId="0" borderId="64" xfId="0" applyBorder="1" applyAlignment="1">
      <alignment wrapText="1"/>
    </xf>
    <xf numFmtId="49" fontId="0" fillId="4" borderId="36" xfId="0" applyNumberFormat="1" applyFill="1" applyBorder="1" applyAlignment="1">
      <alignment horizontal="center" vertical="center"/>
    </xf>
    <xf numFmtId="0" fontId="0" fillId="4" borderId="12" xfId="0" applyFill="1" applyBorder="1"/>
    <xf numFmtId="0" fontId="0" fillId="4" borderId="13" xfId="0" applyFill="1" applyBorder="1"/>
    <xf numFmtId="49" fontId="0" fillId="0" borderId="31" xfId="0" applyNumberFormat="1" applyBorder="1" applyAlignment="1">
      <alignment vertical="center"/>
    </xf>
    <xf numFmtId="49" fontId="0" fillId="4" borderId="31" xfId="0" applyNumberFormat="1" applyFill="1" applyBorder="1" applyAlignment="1">
      <alignment vertical="center"/>
    </xf>
    <xf numFmtId="0" fontId="8" fillId="0" borderId="5" xfId="0" applyFont="1" applyBorder="1" applyAlignment="1">
      <alignment horizontal="center" vertical="center"/>
    </xf>
    <xf numFmtId="0" fontId="0" fillId="0" borderId="60" xfId="0" applyBorder="1"/>
    <xf numFmtId="49" fontId="0" fillId="2" borderId="4" xfId="0" applyNumberFormat="1" applyFill="1" applyBorder="1" applyAlignment="1">
      <alignment vertical="center" wrapText="1"/>
    </xf>
    <xf numFmtId="0" fontId="0" fillId="0" borderId="0" xfId="0" applyAlignment="1">
      <alignment wrapText="1"/>
    </xf>
    <xf numFmtId="0" fontId="0" fillId="0" borderId="8" xfId="0" applyBorder="1" applyAlignment="1">
      <alignment wrapText="1"/>
    </xf>
    <xf numFmtId="49" fontId="9" fillId="2" borderId="17" xfId="0" applyNumberFormat="1" applyFont="1" applyFill="1" applyBorder="1" applyAlignment="1">
      <alignment horizontal="left" vertical="center"/>
    </xf>
    <xf numFmtId="0" fontId="9" fillId="0" borderId="58" xfId="0" applyFont="1" applyBorder="1"/>
    <xf numFmtId="3" fontId="9" fillId="2" borderId="58" xfId="0" applyNumberFormat="1" applyFont="1" applyFill="1" applyBorder="1" applyAlignment="1">
      <alignment horizontal="right" vertical="center"/>
    </xf>
    <xf numFmtId="0" fontId="0" fillId="0" borderId="58" xfId="0" applyBorder="1"/>
    <xf numFmtId="0" fontId="0" fillId="0" borderId="0" xfId="0" applyAlignment="1">
      <alignment vertical="center"/>
    </xf>
    <xf numFmtId="0" fontId="0" fillId="0" borderId="42" xfId="0" applyBorder="1" applyAlignment="1">
      <alignment vertical="center"/>
    </xf>
    <xf numFmtId="0" fontId="0" fillId="0" borderId="52" xfId="0" applyBorder="1" applyAlignment="1">
      <alignment vertical="center"/>
    </xf>
    <xf numFmtId="164" fontId="0" fillId="0" borderId="43" xfId="0" applyNumberFormat="1" applyBorder="1" applyAlignment="1">
      <alignment horizontal="right" vertical="center"/>
    </xf>
    <xf numFmtId="0" fontId="0" fillId="0" borderId="56" xfId="0" applyBorder="1" applyAlignment="1">
      <alignment vertical="center"/>
    </xf>
    <xf numFmtId="0" fontId="0" fillId="0" borderId="65" xfId="0" applyBorder="1" applyAlignment="1">
      <alignment vertical="center"/>
    </xf>
    <xf numFmtId="164" fontId="0" fillId="0" borderId="67" xfId="0" applyNumberFormat="1" applyBorder="1" applyAlignment="1">
      <alignment horizontal="right" vertical="center"/>
    </xf>
    <xf numFmtId="0" fontId="0" fillId="0" borderId="6" xfId="0" applyBorder="1" applyAlignment="1">
      <alignment vertical="center"/>
    </xf>
    <xf numFmtId="0" fontId="0" fillId="4" borderId="0" xfId="0" applyFill="1" applyAlignment="1">
      <alignment vertical="center"/>
    </xf>
    <xf numFmtId="0" fontId="0" fillId="0" borderId="73" xfId="0" applyBorder="1"/>
    <xf numFmtId="0" fontId="0" fillId="0" borderId="8" xfId="0" applyBorder="1" applyAlignment="1">
      <alignment vertical="center"/>
    </xf>
    <xf numFmtId="0" fontId="0" fillId="0" borderId="4" xfId="0" applyBorder="1" applyAlignment="1">
      <alignment vertical="center"/>
    </xf>
    <xf numFmtId="0" fontId="0" fillId="0" borderId="73" xfId="0" applyBorder="1" applyAlignment="1">
      <alignment vertical="center"/>
    </xf>
    <xf numFmtId="0" fontId="3" fillId="0" borderId="74" xfId="0" applyFont="1" applyBorder="1" applyAlignment="1">
      <alignment horizontal="center" vertical="center"/>
    </xf>
    <xf numFmtId="0" fontId="0" fillId="0" borderId="75" xfId="0" applyBorder="1"/>
    <xf numFmtId="0" fontId="0" fillId="0" borderId="78" xfId="0" applyBorder="1"/>
    <xf numFmtId="0" fontId="3" fillId="0" borderId="76" xfId="0" applyFont="1" applyBorder="1" applyAlignment="1">
      <alignment horizontal="center" vertical="center"/>
    </xf>
    <xf numFmtId="0" fontId="0" fillId="0" borderId="77" xfId="0" applyBorder="1"/>
    <xf numFmtId="49" fontId="0" fillId="0" borderId="22" xfId="0" applyNumberFormat="1" applyBorder="1" applyAlignment="1">
      <alignment vertical="center"/>
    </xf>
    <xf numFmtId="0" fontId="0" fillId="0" borderId="69" xfId="0" applyBorder="1"/>
    <xf numFmtId="0" fontId="0" fillId="0" borderId="39" xfId="0" applyBorder="1" applyAlignment="1">
      <alignment vertical="center"/>
    </xf>
    <xf numFmtId="3" fontId="0" fillId="0" borderId="31" xfId="0" applyNumberFormat="1" applyBorder="1" applyAlignment="1">
      <alignment horizontal="right" vertical="center"/>
    </xf>
    <xf numFmtId="0" fontId="0" fillId="0" borderId="5" xfId="0" applyBorder="1" applyAlignment="1">
      <alignment vertical="center"/>
    </xf>
    <xf numFmtId="0" fontId="0" fillId="0" borderId="2" xfId="0" applyBorder="1" applyAlignment="1">
      <alignment vertical="center"/>
    </xf>
    <xf numFmtId="0" fontId="0" fillId="0" borderId="7" xfId="0" applyBorder="1" applyAlignment="1">
      <alignment vertical="center"/>
    </xf>
    <xf numFmtId="3" fontId="3" fillId="0" borderId="3" xfId="0" applyNumberFormat="1" applyFont="1" applyBorder="1" applyAlignment="1">
      <alignment horizontal="right" vertical="center"/>
    </xf>
    <xf numFmtId="0" fontId="3" fillId="0" borderId="51" xfId="0" applyFont="1" applyBorder="1" applyAlignment="1">
      <alignment horizontal="center" vertical="center"/>
    </xf>
    <xf numFmtId="0" fontId="0" fillId="0" borderId="72" xfId="0" applyBorder="1"/>
    <xf numFmtId="0" fontId="0" fillId="0" borderId="67" xfId="0" applyBorder="1" applyAlignment="1">
      <alignment vertical="center"/>
    </xf>
    <xf numFmtId="0" fontId="0" fillId="0" borderId="44" xfId="0" applyBorder="1"/>
    <xf numFmtId="0" fontId="0" fillId="0" borderId="24" xfId="0" applyBorder="1" applyAlignment="1">
      <alignment vertical="center"/>
    </xf>
    <xf numFmtId="0" fontId="0" fillId="0" borderId="68" xfId="0" applyBorder="1"/>
    <xf numFmtId="0" fontId="0" fillId="0" borderId="67" xfId="0" applyBorder="1" applyAlignment="1">
      <alignment horizontal="left" vertical="center"/>
    </xf>
    <xf numFmtId="49" fontId="0" fillId="0" borderId="14" xfId="0" applyNumberFormat="1" applyBorder="1" applyAlignment="1">
      <alignment horizontal="left" vertical="center"/>
    </xf>
    <xf numFmtId="0" fontId="0" fillId="0" borderId="66" xfId="0" applyBorder="1"/>
    <xf numFmtId="0" fontId="0" fillId="0" borderId="31" xfId="0" applyBorder="1" applyAlignment="1">
      <alignment horizontal="left" vertical="center"/>
    </xf>
    <xf numFmtId="49" fontId="0" fillId="0" borderId="56" xfId="0" applyNumberFormat="1" applyBorder="1" applyAlignment="1">
      <alignment horizontal="right" vertical="center"/>
    </xf>
    <xf numFmtId="49" fontId="0" fillId="4" borderId="1" xfId="0" applyNumberFormat="1" applyFill="1" applyBorder="1" applyAlignment="1">
      <alignment horizontal="left" vertical="center"/>
    </xf>
    <xf numFmtId="49" fontId="0" fillId="4" borderId="19" xfId="0" applyNumberFormat="1" applyFill="1" applyBorder="1" applyAlignment="1">
      <alignment horizontal="left" vertical="center"/>
    </xf>
    <xf numFmtId="0" fontId="0" fillId="0" borderId="55" xfId="0" applyBorder="1" applyAlignment="1">
      <alignment horizontal="left" vertical="center"/>
    </xf>
    <xf numFmtId="0" fontId="0" fillId="0" borderId="22" xfId="0" applyBorder="1" applyAlignment="1">
      <alignment horizontal="left" vertical="center"/>
    </xf>
    <xf numFmtId="49" fontId="0" fillId="0" borderId="56" xfId="0" applyNumberFormat="1" applyBorder="1" applyAlignment="1">
      <alignment horizontal="left" vertical="center"/>
    </xf>
    <xf numFmtId="49" fontId="0" fillId="0" borderId="1" xfId="0" applyNumberFormat="1" applyBorder="1" applyAlignment="1">
      <alignment horizontal="left" vertical="center"/>
    </xf>
    <xf numFmtId="49" fontId="0" fillId="2" borderId="11" xfId="0" applyNumberFormat="1" applyFill="1" applyBorder="1" applyAlignment="1">
      <alignment horizontal="center" vertical="center"/>
    </xf>
    <xf numFmtId="49" fontId="0" fillId="0" borderId="36" xfId="0" applyNumberFormat="1" applyBorder="1" applyAlignment="1">
      <alignment horizontal="center" vertical="center"/>
    </xf>
    <xf numFmtId="49" fontId="0" fillId="2" borderId="36" xfId="0" applyNumberFormat="1" applyFill="1" applyBorder="1" applyAlignment="1">
      <alignment horizontal="left" vertical="center" wrapText="1"/>
    </xf>
    <xf numFmtId="0" fontId="7" fillId="0" borderId="0" xfId="0" applyFont="1" applyAlignment="1">
      <alignment horizontal="center"/>
    </xf>
    <xf numFmtId="0" fontId="0" fillId="0" borderId="5" xfId="0" applyBorder="1" applyAlignment="1">
      <alignment horizontal="left" vertical="center"/>
    </xf>
    <xf numFmtId="0" fontId="0" fillId="0" borderId="3" xfId="0" applyBorder="1" applyAlignment="1">
      <alignment horizontal="left" vertical="center"/>
    </xf>
    <xf numFmtId="0" fontId="2" fillId="0" borderId="0" xfId="0" applyFont="1"/>
    <xf numFmtId="0" fontId="3" fillId="0" borderId="0" xfId="0" applyFont="1" applyAlignment="1">
      <alignment horizontal="center" vertical="center"/>
    </xf>
    <xf numFmtId="0" fontId="1" fillId="0" borderId="28" xfId="0" applyFont="1" applyBorder="1" applyAlignment="1">
      <alignment horizontal="center" vertical="center"/>
    </xf>
    <xf numFmtId="0" fontId="0" fillId="0" borderId="50" xfId="0" applyBorder="1"/>
    <xf numFmtId="0" fontId="1" fillId="0" borderId="41" xfId="0" applyFont="1" applyBorder="1" applyAlignment="1">
      <alignment horizontal="center" vertical="center"/>
    </xf>
    <xf numFmtId="0" fontId="0" fillId="0" borderId="49" xfId="0" applyBorder="1"/>
    <xf numFmtId="49" fontId="10" fillId="0" borderId="4" xfId="0" applyNumberFormat="1" applyFont="1" applyBorder="1" applyAlignment="1">
      <alignment vertical="top" wrapText="1"/>
    </xf>
    <xf numFmtId="0" fontId="0" fillId="0" borderId="10" xfId="0" applyBorder="1" applyAlignment="1">
      <alignment wrapText="1"/>
    </xf>
    <xf numFmtId="3" fontId="5" fillId="2" borderId="18" xfId="0" applyNumberFormat="1" applyFont="1" applyFill="1" applyBorder="1" applyAlignment="1">
      <alignment horizontal="right"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0" fillId="0" borderId="6" xfId="0" applyBorder="1"/>
    <xf numFmtId="0" fontId="0" fillId="0" borderId="10" xfId="0" applyBorder="1"/>
    <xf numFmtId="0" fontId="10" fillId="0" borderId="4" xfId="0" applyFont="1" applyBorder="1" applyAlignment="1">
      <alignment vertical="top" wrapText="1"/>
    </xf>
    <xf numFmtId="0" fontId="0" fillId="0" borderId="79" xfId="0" applyBorder="1"/>
    <xf numFmtId="0" fontId="0" fillId="4" borderId="69" xfId="0" applyFill="1" applyBorder="1"/>
    <xf numFmtId="0" fontId="0" fillId="0" borderId="74" xfId="0" applyBorder="1" applyAlignment="1">
      <alignment vertical="center"/>
    </xf>
    <xf numFmtId="0" fontId="0" fillId="0" borderId="75" xfId="0" applyBorder="1" applyAlignment="1">
      <alignment vertical="center"/>
    </xf>
    <xf numFmtId="0" fontId="0" fillId="0" borderId="78" xfId="0" applyBorder="1" applyAlignment="1">
      <alignment vertical="center"/>
    </xf>
    <xf numFmtId="164" fontId="0" fillId="0" borderId="76" xfId="0" applyNumberFormat="1" applyBorder="1" applyAlignment="1">
      <alignment horizontal="right" vertical="center"/>
    </xf>
    <xf numFmtId="3" fontId="0" fillId="0" borderId="76" xfId="0" applyNumberFormat="1" applyBorder="1" applyAlignment="1">
      <alignment horizontal="right" vertical="center"/>
    </xf>
  </cellXfs>
  <cellStyles count="1">
    <cellStyle name="Normální"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2418-0E03-4288-A51D-C33ED7351AD2}">
  <dimension ref="A1:G45"/>
  <sheetViews>
    <sheetView workbookViewId="0">
      <selection activeCell="I6" sqref="I6"/>
    </sheetView>
  </sheetViews>
  <sheetFormatPr defaultRowHeight="12.75" x14ac:dyDescent="0.2"/>
  <cols>
    <col min="1" max="1" width="17" customWidth="1"/>
    <col min="2" max="2" width="24.42578125" customWidth="1"/>
    <col min="3" max="3" width="2.5703125" customWidth="1"/>
    <col min="4" max="4" width="14.7109375" customWidth="1"/>
    <col min="5" max="5" width="7.28515625" customWidth="1"/>
    <col min="6" max="6" width="15.85546875" customWidth="1"/>
    <col min="7" max="7" width="3.5703125" customWidth="1"/>
  </cols>
  <sheetData>
    <row r="1" spans="1:7" ht="28.5" customHeight="1" thickBot="1" x14ac:dyDescent="0.25">
      <c r="A1" s="191" t="s">
        <v>2381</v>
      </c>
      <c r="B1" s="192"/>
      <c r="C1" s="192"/>
      <c r="D1" s="192"/>
      <c r="E1" s="192"/>
      <c r="F1" s="192"/>
      <c r="G1" s="192"/>
    </row>
    <row r="2" spans="1:7" ht="12.95" customHeight="1" x14ac:dyDescent="0.2">
      <c r="A2" s="99" t="s">
        <v>2369</v>
      </c>
      <c r="B2" s="193" t="s">
        <v>2370</v>
      </c>
      <c r="C2" s="194"/>
      <c r="D2" s="195"/>
      <c r="E2" s="193" t="s">
        <v>2371</v>
      </c>
      <c r="F2" s="194"/>
      <c r="G2" s="196"/>
    </row>
    <row r="3" spans="1:7" ht="25.5" customHeight="1" x14ac:dyDescent="0.2">
      <c r="A3" s="101" t="s">
        <v>198</v>
      </c>
      <c r="B3" s="197" t="s">
        <v>203</v>
      </c>
      <c r="C3" s="198"/>
      <c r="D3" s="199"/>
      <c r="E3" s="200"/>
      <c r="F3" s="201"/>
      <c r="G3" s="202"/>
    </row>
    <row r="4" spans="1:7" ht="12.95" customHeight="1" x14ac:dyDescent="0.2">
      <c r="A4" s="174" t="s">
        <v>2382</v>
      </c>
      <c r="B4" s="146"/>
      <c r="C4" s="146"/>
      <c r="D4" s="146"/>
      <c r="E4" s="146"/>
      <c r="F4" s="146"/>
      <c r="G4" s="176"/>
    </row>
    <row r="5" spans="1:7" ht="12.95" customHeight="1" x14ac:dyDescent="0.2">
      <c r="A5" s="171" t="s">
        <v>2373</v>
      </c>
      <c r="B5" s="151"/>
      <c r="C5" s="151"/>
      <c r="D5" s="151"/>
      <c r="E5" s="151"/>
      <c r="F5" s="151"/>
      <c r="G5" s="173"/>
    </row>
    <row r="6" spans="1:7" ht="12.95" customHeight="1" x14ac:dyDescent="0.2">
      <c r="A6" s="174" t="s">
        <v>2383</v>
      </c>
      <c r="B6" s="146"/>
      <c r="C6" s="146"/>
      <c r="D6" s="147"/>
      <c r="E6" s="73" t="s">
        <v>2384</v>
      </c>
      <c r="F6" s="189">
        <v>1996177</v>
      </c>
      <c r="G6" s="190"/>
    </row>
    <row r="7" spans="1:7" ht="12.95" customHeight="1" x14ac:dyDescent="0.2">
      <c r="A7" s="171" t="s">
        <v>208</v>
      </c>
      <c r="B7" s="151"/>
      <c r="C7" s="151"/>
      <c r="D7" s="144"/>
      <c r="E7" s="71" t="s">
        <v>2385</v>
      </c>
      <c r="F7" s="172"/>
      <c r="G7" s="173"/>
    </row>
    <row r="8" spans="1:7" ht="12.95" customHeight="1" x14ac:dyDescent="0.2">
      <c r="A8" s="174" t="s">
        <v>2424</v>
      </c>
      <c r="B8" s="146"/>
      <c r="C8" s="146"/>
      <c r="D8" s="147"/>
      <c r="E8" s="73" t="s">
        <v>2384</v>
      </c>
      <c r="F8" s="189" t="s">
        <v>2425</v>
      </c>
      <c r="G8" s="190"/>
    </row>
    <row r="9" spans="1:7" ht="12.95" customHeight="1" x14ac:dyDescent="0.2">
      <c r="A9" s="171"/>
      <c r="B9" s="151"/>
      <c r="C9" s="151"/>
      <c r="D9" s="144"/>
      <c r="E9" s="71" t="s">
        <v>2385</v>
      </c>
      <c r="F9" s="172"/>
      <c r="G9" s="173"/>
    </row>
    <row r="10" spans="1:7" ht="12.95" customHeight="1" x14ac:dyDescent="0.2">
      <c r="A10" s="174" t="s">
        <v>2386</v>
      </c>
      <c r="B10" s="146"/>
      <c r="C10" s="146"/>
      <c r="D10" s="147"/>
      <c r="E10" s="73" t="s">
        <v>2384</v>
      </c>
      <c r="F10" s="175"/>
      <c r="G10" s="176"/>
    </row>
    <row r="11" spans="1:7" ht="12.95" customHeight="1" x14ac:dyDescent="0.2">
      <c r="A11" s="171"/>
      <c r="B11" s="151"/>
      <c r="C11" s="151"/>
      <c r="D11" s="144"/>
      <c r="E11" s="71" t="s">
        <v>2385</v>
      </c>
      <c r="F11" s="172"/>
      <c r="G11" s="173"/>
    </row>
    <row r="12" spans="1:7" ht="12.95" customHeight="1" x14ac:dyDescent="0.2">
      <c r="A12" s="177" t="s">
        <v>2387</v>
      </c>
      <c r="B12" s="178"/>
      <c r="C12" s="178"/>
      <c r="D12" s="179"/>
      <c r="E12" s="73" t="s">
        <v>2384</v>
      </c>
      <c r="F12" s="180"/>
      <c r="G12" s="181"/>
    </row>
    <row r="13" spans="1:7" ht="12.95" customHeight="1" thickBot="1" x14ac:dyDescent="0.25">
      <c r="A13" s="182" t="s">
        <v>198</v>
      </c>
      <c r="B13" s="183"/>
      <c r="C13" s="183"/>
      <c r="D13" s="184"/>
      <c r="E13" s="71" t="s">
        <v>2385</v>
      </c>
      <c r="F13" s="185"/>
      <c r="G13" s="186"/>
    </row>
    <row r="14" spans="1:7" ht="28.5" customHeight="1" thickBot="1" x14ac:dyDescent="0.25">
      <c r="A14" s="187" t="s">
        <v>213</v>
      </c>
      <c r="B14" s="159"/>
      <c r="C14" s="159"/>
      <c r="D14" s="159"/>
      <c r="E14" s="159"/>
      <c r="F14" s="159"/>
      <c r="G14" s="188"/>
    </row>
    <row r="15" spans="1:7" ht="12.95" customHeight="1" x14ac:dyDescent="0.2">
      <c r="A15" s="167" t="s">
        <v>214</v>
      </c>
      <c r="B15" s="168"/>
      <c r="C15" s="168"/>
      <c r="D15" s="169"/>
      <c r="E15" s="170">
        <f>'KRYCÍ LIST D.1.1-2 G'!E20+'KRYCÍ LIST D.1.1-2 D'!E20+'KRYCÍ LIST D.1.1 B'!E20+'KRYCÍ LIST D.1.4.1 G'!E20+'KRYCÍ LIST D.1.4.1 D'!E20+'KRYCÍ LIST D.1.4.2'!E20+'KRYCÍ LIST D.1.4.3 G'!E20+'KRYCÍ LIST D.1.4.3 D'!E20+'KRYCÍ LIST D.1.4.4'!E20+'KRYCÍ LIST D.1.4.5'!E20+'KRYCÍ LIST VRN'!E25</f>
        <v>0</v>
      </c>
      <c r="F15" s="168"/>
      <c r="G15" s="114" t="s">
        <v>255</v>
      </c>
    </row>
    <row r="16" spans="1:7" ht="12.95" customHeight="1" x14ac:dyDescent="0.2">
      <c r="A16" s="161"/>
      <c r="B16" s="156"/>
      <c r="C16" s="156"/>
      <c r="D16" s="156"/>
      <c r="E16" s="156"/>
      <c r="F16" s="156"/>
      <c r="G16" s="162"/>
    </row>
    <row r="17" spans="1:7" ht="12.95" customHeight="1" x14ac:dyDescent="0.2">
      <c r="A17" s="163" t="s">
        <v>2388</v>
      </c>
      <c r="B17" s="156"/>
      <c r="C17" s="156"/>
      <c r="D17" s="164"/>
      <c r="E17" s="165">
        <f>'KRYCÍ LIST D.1.1-2 G'!E28+'KRYCÍ LIST D.1.1-2 D'!E28+'KRYCÍ LIST D.1.1 B'!E28+'KRYCÍ LIST D.1.4.1 G'!E28+'KRYCÍ LIST D.1.4.1 D'!E28+'KRYCÍ LIST D.1.4.2'!E28+'KRYCÍ LIST D.1.4.3 G'!E28+'KRYCÍ LIST D.1.4.3 D'!E28+'KRYCÍ LIST D.1.4.4'!E28+'KRYCÍ LIST D.1.4.5'!E28+'KRYCÍ LIST VRN'!E28</f>
        <v>0</v>
      </c>
      <c r="F17" s="166"/>
      <c r="G17" s="115" t="s">
        <v>255</v>
      </c>
    </row>
    <row r="18" spans="1:7" ht="12.95" customHeight="1" x14ac:dyDescent="0.2">
      <c r="A18" s="161"/>
      <c r="B18" s="156"/>
      <c r="C18" s="156"/>
      <c r="D18" s="156"/>
      <c r="E18" s="156"/>
      <c r="F18" s="156"/>
      <c r="G18" s="162"/>
    </row>
    <row r="19" spans="1:7" ht="12.95" customHeight="1" x14ac:dyDescent="0.2">
      <c r="A19" s="155" t="s">
        <v>253</v>
      </c>
      <c r="B19" s="156"/>
      <c r="C19" s="156"/>
      <c r="D19" s="116" t="s">
        <v>2389</v>
      </c>
      <c r="E19" s="157">
        <f>'KRYCÍ LIST D.1.1-2 G'!H35+'KRYCÍ LIST D.1.1-2 D'!H35+'KRYCÍ LIST D.1.1 B'!H35+'KRYCÍ LIST D.1.4.1 G'!H35+'KRYCÍ LIST D.1.4.1 D'!H35+'KRYCÍ LIST D.1.4.2'!H35+'KRYCÍ LIST D.1.4.3 G'!H35+'KRYCÍ LIST D.1.4.3 D'!H35+'KRYCÍ LIST D.1.4.4'!H35+'KRYCÍ LIST D.1.4.5'!H35+'KRYCÍ LIST VRN'!H35</f>
        <v>0</v>
      </c>
      <c r="F19" s="156"/>
      <c r="G19" s="115" t="s">
        <v>255</v>
      </c>
    </row>
    <row r="20" spans="1:7" ht="12.95" customHeight="1" thickBot="1" x14ac:dyDescent="0.25">
      <c r="A20" s="155" t="s">
        <v>256</v>
      </c>
      <c r="B20" s="156"/>
      <c r="C20" s="156"/>
      <c r="D20" s="116" t="s">
        <v>2389</v>
      </c>
      <c r="E20" s="157">
        <f>'KRYCÍ LIST D.1.1-2 G'!H36+'KRYCÍ LIST D.1.1-2 D'!H36+'KRYCÍ LIST D.1.1 B'!H36+'KRYCÍ LIST D.1.4.1 G'!H36+'KRYCÍ LIST D.1.4.1 D'!H36+'KRYCÍ LIST D.1.4.2'!H36+'KRYCÍ LIST D.1.4.3 G'!H36+'KRYCÍ LIST D.1.4.3 D'!H36+'KRYCÍ LIST D.1.4.4'!H36+'KRYCÍ LIST D.1.4.5'!H36+'KRYCÍ LIST VRN'!H36</f>
        <v>0</v>
      </c>
      <c r="F20" s="156"/>
      <c r="G20" s="115" t="s">
        <v>255</v>
      </c>
    </row>
    <row r="21" spans="1:7" ht="19.5" customHeight="1" thickBot="1" x14ac:dyDescent="0.25">
      <c r="A21" s="158" t="s">
        <v>2390</v>
      </c>
      <c r="B21" s="159"/>
      <c r="C21" s="159"/>
      <c r="D21" s="159"/>
      <c r="E21" s="160">
        <f>SUM(E19:E20)</f>
        <v>0</v>
      </c>
      <c r="F21" s="159"/>
      <c r="G21" s="117" t="s">
        <v>255</v>
      </c>
    </row>
    <row r="23" spans="1:7" x14ac:dyDescent="0.2">
      <c r="A23" s="145" t="s">
        <v>204</v>
      </c>
      <c r="B23" s="147"/>
      <c r="D23" s="145" t="s">
        <v>207</v>
      </c>
      <c r="E23" s="146"/>
      <c r="F23" s="146"/>
      <c r="G23" s="147"/>
    </row>
    <row r="24" spans="1:7" x14ac:dyDescent="0.2">
      <c r="A24" s="152"/>
      <c r="B24" s="154"/>
      <c r="D24" s="152"/>
      <c r="E24" s="153"/>
      <c r="F24" s="153"/>
      <c r="G24" s="154"/>
    </row>
    <row r="25" spans="1:7" x14ac:dyDescent="0.2">
      <c r="A25" s="152"/>
      <c r="B25" s="154"/>
      <c r="D25" s="152"/>
      <c r="E25" s="153"/>
      <c r="F25" s="153"/>
      <c r="G25" s="154"/>
    </row>
    <row r="26" spans="1:7" x14ac:dyDescent="0.2">
      <c r="A26" s="152"/>
      <c r="B26" s="154"/>
      <c r="D26" s="152"/>
      <c r="E26" s="153"/>
      <c r="F26" s="153"/>
      <c r="G26" s="154"/>
    </row>
    <row r="27" spans="1:7" x14ac:dyDescent="0.2">
      <c r="A27" s="152"/>
      <c r="B27" s="154"/>
      <c r="D27" s="152"/>
      <c r="E27" s="153"/>
      <c r="F27" s="153"/>
      <c r="G27" s="154"/>
    </row>
    <row r="28" spans="1:7" x14ac:dyDescent="0.2">
      <c r="A28" s="152"/>
      <c r="B28" s="154"/>
      <c r="D28" s="152"/>
      <c r="E28" s="153"/>
      <c r="F28" s="153"/>
      <c r="G28" s="154"/>
    </row>
    <row r="29" spans="1:7" x14ac:dyDescent="0.2">
      <c r="A29" s="152"/>
      <c r="B29" s="154"/>
      <c r="D29" s="152"/>
      <c r="E29" s="153"/>
      <c r="F29" s="153"/>
      <c r="G29" s="154"/>
    </row>
    <row r="30" spans="1:7" x14ac:dyDescent="0.2">
      <c r="A30" s="152"/>
      <c r="B30" s="154"/>
      <c r="D30" s="152"/>
      <c r="E30" s="153"/>
      <c r="F30" s="153"/>
      <c r="G30" s="154"/>
    </row>
    <row r="31" spans="1:7" x14ac:dyDescent="0.2">
      <c r="A31" s="152"/>
      <c r="B31" s="154"/>
      <c r="D31" s="152"/>
      <c r="E31" s="153"/>
      <c r="F31" s="153"/>
      <c r="G31" s="154"/>
    </row>
    <row r="32" spans="1:7" x14ac:dyDescent="0.2">
      <c r="A32" s="152"/>
      <c r="B32" s="154"/>
      <c r="D32" s="152"/>
      <c r="E32" s="153"/>
      <c r="F32" s="153"/>
      <c r="G32" s="154"/>
    </row>
    <row r="33" spans="1:7" x14ac:dyDescent="0.2">
      <c r="A33" s="143" t="s">
        <v>2391</v>
      </c>
      <c r="B33" s="144"/>
      <c r="D33" s="143" t="s">
        <v>2391</v>
      </c>
      <c r="E33" s="151"/>
      <c r="F33" s="151"/>
      <c r="G33" s="144"/>
    </row>
    <row r="35" spans="1:7" x14ac:dyDescent="0.2">
      <c r="A35" s="145" t="s">
        <v>205</v>
      </c>
      <c r="B35" s="147"/>
      <c r="D35" s="145" t="s">
        <v>212</v>
      </c>
      <c r="E35" s="146"/>
      <c r="F35" s="146"/>
      <c r="G35" s="147"/>
    </row>
    <row r="36" spans="1:7" x14ac:dyDescent="0.2">
      <c r="A36" s="152"/>
      <c r="B36" s="154"/>
      <c r="D36" s="148"/>
      <c r="E36" s="149"/>
      <c r="F36" s="149"/>
      <c r="G36" s="150"/>
    </row>
    <row r="37" spans="1:7" x14ac:dyDescent="0.2">
      <c r="A37" s="152"/>
      <c r="B37" s="154"/>
      <c r="D37" s="148"/>
      <c r="E37" s="149"/>
      <c r="F37" s="149"/>
      <c r="G37" s="150"/>
    </row>
    <row r="38" spans="1:7" x14ac:dyDescent="0.2">
      <c r="A38" s="152"/>
      <c r="B38" s="154"/>
      <c r="D38" s="148"/>
      <c r="E38" s="149"/>
      <c r="F38" s="149"/>
      <c r="G38" s="150"/>
    </row>
    <row r="39" spans="1:7" x14ac:dyDescent="0.2">
      <c r="A39" s="152"/>
      <c r="B39" s="154"/>
      <c r="D39" s="148"/>
      <c r="E39" s="149"/>
      <c r="F39" s="149"/>
      <c r="G39" s="150"/>
    </row>
    <row r="40" spans="1:7" x14ac:dyDescent="0.2">
      <c r="A40" s="152"/>
      <c r="B40" s="154"/>
      <c r="D40" s="148"/>
      <c r="E40" s="149"/>
      <c r="F40" s="149"/>
      <c r="G40" s="150"/>
    </row>
    <row r="41" spans="1:7" x14ac:dyDescent="0.2">
      <c r="A41" s="152"/>
      <c r="B41" s="154"/>
      <c r="D41" s="148"/>
      <c r="E41" s="149"/>
      <c r="F41" s="149"/>
      <c r="G41" s="150"/>
    </row>
    <row r="42" spans="1:7" x14ac:dyDescent="0.2">
      <c r="A42" s="152"/>
      <c r="B42" s="154"/>
      <c r="D42" s="148"/>
      <c r="E42" s="149"/>
      <c r="F42" s="149"/>
      <c r="G42" s="150"/>
    </row>
    <row r="43" spans="1:7" x14ac:dyDescent="0.2">
      <c r="A43" s="152"/>
      <c r="B43" s="154"/>
      <c r="D43" s="148"/>
      <c r="E43" s="149"/>
      <c r="F43" s="149"/>
      <c r="G43" s="150"/>
    </row>
    <row r="44" spans="1:7" x14ac:dyDescent="0.2">
      <c r="A44" s="152"/>
      <c r="B44" s="154"/>
      <c r="D44" s="148"/>
      <c r="E44" s="149"/>
      <c r="F44" s="149"/>
      <c r="G44" s="150"/>
    </row>
    <row r="45" spans="1:7" x14ac:dyDescent="0.2">
      <c r="A45" s="143" t="s">
        <v>2391</v>
      </c>
      <c r="B45" s="144"/>
      <c r="D45" s="143" t="s">
        <v>2391</v>
      </c>
      <c r="E45" s="151"/>
      <c r="F45" s="151"/>
      <c r="G45" s="144"/>
    </row>
  </sheetData>
  <sheetProtection algorithmName="SHA-512" hashValue="a/Cy9ORioGR+k9f6Zs3xPMQdbud2nsyavEreLIEX0AFR9Npuf2xa9LGlgMwnqvtqnl7rFe2NMQtwv6mC1fPytA==" saltValue="M/9nujf2jCbh6aSp1y2BPg==" spinCount="100000" sheet="1" objects="1" scenarios="1"/>
  <protectedRanges>
    <protectedRange sqref="A12:D13 F12:G13 D36:G44" name="Oblast1"/>
    <protectedRange sqref="E3:G3" name="Oblast2"/>
  </protectedRanges>
  <mergeCells count="48">
    <mergeCell ref="A8:D8"/>
    <mergeCell ref="F8:G8"/>
    <mergeCell ref="A1:G1"/>
    <mergeCell ref="B2:D2"/>
    <mergeCell ref="E2:G2"/>
    <mergeCell ref="B3:D3"/>
    <mergeCell ref="E3:G3"/>
    <mergeCell ref="A4:G4"/>
    <mergeCell ref="A5:G5"/>
    <mergeCell ref="A6:D6"/>
    <mergeCell ref="F6:G6"/>
    <mergeCell ref="A7:D7"/>
    <mergeCell ref="F7:G7"/>
    <mergeCell ref="A15:D15"/>
    <mergeCell ref="E15:F15"/>
    <mergeCell ref="A9:D9"/>
    <mergeCell ref="F9:G9"/>
    <mergeCell ref="A10:D10"/>
    <mergeCell ref="F10:G10"/>
    <mergeCell ref="A11:D11"/>
    <mergeCell ref="F11:G11"/>
    <mergeCell ref="A12:D12"/>
    <mergeCell ref="F12:G12"/>
    <mergeCell ref="A13:D13"/>
    <mergeCell ref="F13:G13"/>
    <mergeCell ref="A14:G14"/>
    <mergeCell ref="A18:G18"/>
    <mergeCell ref="A16:G16"/>
    <mergeCell ref="A17:D17"/>
    <mergeCell ref="E17:F17"/>
    <mergeCell ref="A19:C19"/>
    <mergeCell ref="E19:F19"/>
    <mergeCell ref="A20:C20"/>
    <mergeCell ref="E20:F20"/>
    <mergeCell ref="A21:D21"/>
    <mergeCell ref="E21:F21"/>
    <mergeCell ref="A23:B23"/>
    <mergeCell ref="D23:G23"/>
    <mergeCell ref="D24:G32"/>
    <mergeCell ref="D33:G33"/>
    <mergeCell ref="A35:B35"/>
    <mergeCell ref="A36:B44"/>
    <mergeCell ref="A24:B32"/>
    <mergeCell ref="A45:B45"/>
    <mergeCell ref="D35:G35"/>
    <mergeCell ref="D36:G44"/>
    <mergeCell ref="D45:G45"/>
    <mergeCell ref="A33:B33"/>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BD711-F0EB-4AEA-816D-E1427D12AE54}">
  <dimension ref="A1:C21"/>
  <sheetViews>
    <sheetView workbookViewId="0">
      <selection activeCell="C1" sqref="C1"/>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1169</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1170</v>
      </c>
      <c r="C8" s="56"/>
    </row>
    <row r="9" spans="1:3" s="13" customFormat="1" ht="11.25" x14ac:dyDescent="0.2">
      <c r="A9" s="58">
        <v>61</v>
      </c>
      <c r="B9" s="23" t="s">
        <v>1246</v>
      </c>
      <c r="C9" s="59">
        <f>'ROZPOČET D.1.1 B'!G23</f>
        <v>0</v>
      </c>
    </row>
    <row r="10" spans="1:3" s="13" customFormat="1" ht="11.25" x14ac:dyDescent="0.2">
      <c r="A10" s="96">
        <v>64</v>
      </c>
      <c r="B10" s="97" t="s">
        <v>1247</v>
      </c>
      <c r="C10" s="98">
        <f>'ROZPOČET D.1.1 B'!G28</f>
        <v>0</v>
      </c>
    </row>
    <row r="11" spans="1:3" s="13" customFormat="1" ht="11.25" x14ac:dyDescent="0.2">
      <c r="A11" s="96">
        <v>96</v>
      </c>
      <c r="B11" s="97" t="s">
        <v>1248</v>
      </c>
      <c r="C11" s="98">
        <f>'ROZPOČET D.1.1 B'!G51</f>
        <v>0</v>
      </c>
    </row>
    <row r="12" spans="1:3" s="13" customFormat="1" ht="11.25" x14ac:dyDescent="0.2">
      <c r="A12" s="96">
        <v>99</v>
      </c>
      <c r="B12" s="97" t="s">
        <v>1249</v>
      </c>
      <c r="C12" s="98">
        <f>'ROZPOČET D.1.1 B'!G55</f>
        <v>0</v>
      </c>
    </row>
    <row r="13" spans="1:3" s="13" customFormat="1" ht="12" thickBot="1" x14ac:dyDescent="0.25">
      <c r="A13" s="60"/>
      <c r="B13" s="61" t="s">
        <v>1250</v>
      </c>
      <c r="C13" s="62">
        <f>SUM(C9:C12)</f>
        <v>0</v>
      </c>
    </row>
    <row r="14" spans="1:3" s="1" customFormat="1" ht="10.5" thickBot="1" x14ac:dyDescent="0.25"/>
    <row r="15" spans="1:3" s="13" customFormat="1" ht="11.25" x14ac:dyDescent="0.2">
      <c r="A15" s="55"/>
      <c r="B15" s="57" t="s">
        <v>559</v>
      </c>
      <c r="C15" s="56"/>
    </row>
    <row r="16" spans="1:3" s="13" customFormat="1" ht="11.25" x14ac:dyDescent="0.2">
      <c r="A16" s="58">
        <v>777</v>
      </c>
      <c r="B16" s="23" t="s">
        <v>1251</v>
      </c>
      <c r="C16" s="59">
        <f>'ROZPOČET D.1.1 B'!G65</f>
        <v>0</v>
      </c>
    </row>
    <row r="17" spans="1:3" s="13" customFormat="1" ht="11.25" x14ac:dyDescent="0.2">
      <c r="A17" s="96">
        <v>783</v>
      </c>
      <c r="B17" s="97" t="s">
        <v>616</v>
      </c>
      <c r="C17" s="98">
        <f>'ROZPOČET D.1.1 B'!G68</f>
        <v>0</v>
      </c>
    </row>
    <row r="18" spans="1:3" s="13" customFormat="1" ht="11.25" x14ac:dyDescent="0.2">
      <c r="A18" s="96">
        <v>784</v>
      </c>
      <c r="B18" s="97" t="s">
        <v>1252</v>
      </c>
      <c r="C18" s="98">
        <f>'ROZPOČET D.1.1 B'!G72</f>
        <v>0</v>
      </c>
    </row>
    <row r="19" spans="1:3" s="13" customFormat="1" ht="12" thickBot="1" x14ac:dyDescent="0.25">
      <c r="A19" s="60"/>
      <c r="B19" s="61" t="s">
        <v>617</v>
      </c>
      <c r="C19" s="62">
        <f>SUM(C16:C18)</f>
        <v>0</v>
      </c>
    </row>
    <row r="20" spans="1:3" s="1" customFormat="1" ht="10.5" thickBot="1" x14ac:dyDescent="0.25"/>
    <row r="21" spans="1:3" s="13" customFormat="1" ht="12" thickBot="1" x14ac:dyDescent="0.25">
      <c r="A21" s="63"/>
      <c r="B21" s="64" t="s">
        <v>190</v>
      </c>
      <c r="C21" s="65">
        <f>C13+C19</f>
        <v>0</v>
      </c>
    </row>
  </sheetData>
  <sheetProtection algorithmName="SHA-512" hashValue="Pvh/++kAZ8UHK/EiHQjGnIgqJ0C3e8d+T/nPtjrXfbpyOrdgaWu96QwPKwzKkWG4xQVDke8ON01eHLVCo8y+YQ==" saltValue="He+bar42lWU1BILiCP2uA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6B5AB-3BB2-4AE3-8ADE-21FD20D7E083}">
  <dimension ref="A1:G74"/>
  <sheetViews>
    <sheetView workbookViewId="0">
      <selection activeCell="F67" sqref="F67"/>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1169</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1170</v>
      </c>
      <c r="D10" s="15"/>
      <c r="E10" s="15"/>
      <c r="F10" s="18"/>
      <c r="G10" s="19"/>
    </row>
    <row r="11" spans="1:7" s="14" customFormat="1" ht="11.25" x14ac:dyDescent="0.2">
      <c r="A11" s="21"/>
      <c r="B11" s="22" t="s">
        <v>1171</v>
      </c>
      <c r="C11" s="23" t="s">
        <v>1172</v>
      </c>
      <c r="D11" s="20"/>
      <c r="E11" s="20"/>
      <c r="F11" s="24"/>
      <c r="G11" s="25"/>
    </row>
    <row r="12" spans="1:7" s="1" customFormat="1" ht="9.75" x14ac:dyDescent="0.2">
      <c r="A12" s="32">
        <v>1</v>
      </c>
      <c r="B12" s="28" t="s">
        <v>1173</v>
      </c>
      <c r="C12" s="29" t="s">
        <v>1174</v>
      </c>
      <c r="D12" s="30" t="s">
        <v>564</v>
      </c>
      <c r="E12" s="95">
        <v>39.6</v>
      </c>
      <c r="F12" s="135"/>
      <c r="G12" s="35">
        <f>E12*F12</f>
        <v>0</v>
      </c>
    </row>
    <row r="13" spans="1:7" s="1" customFormat="1" ht="9.75" customHeight="1" x14ac:dyDescent="0.2">
      <c r="A13" s="4"/>
      <c r="B13" s="91" t="s">
        <v>492</v>
      </c>
      <c r="C13" s="269" t="s">
        <v>1175</v>
      </c>
      <c r="D13" s="208"/>
      <c r="E13" s="208"/>
      <c r="F13" s="208"/>
      <c r="G13" s="270"/>
    </row>
    <row r="14" spans="1:7" s="1" customFormat="1" ht="9.75" x14ac:dyDescent="0.2">
      <c r="A14" s="26"/>
      <c r="B14" s="28"/>
      <c r="C14" s="29" t="s">
        <v>1176</v>
      </c>
      <c r="D14" s="30"/>
      <c r="E14" s="90">
        <v>37.799999999999997</v>
      </c>
      <c r="F14" s="140"/>
      <c r="G14" s="31"/>
    </row>
    <row r="15" spans="1:7" s="1" customFormat="1" ht="9.75" customHeight="1" x14ac:dyDescent="0.2">
      <c r="A15" s="4"/>
      <c r="B15" s="91" t="s">
        <v>492</v>
      </c>
      <c r="C15" s="269" t="s">
        <v>1176</v>
      </c>
      <c r="D15" s="208"/>
      <c r="E15" s="208"/>
      <c r="F15" s="208"/>
      <c r="G15" s="270"/>
    </row>
    <row r="16" spans="1:7" s="1" customFormat="1" ht="9.75" x14ac:dyDescent="0.2">
      <c r="A16" s="26"/>
      <c r="B16" s="28"/>
      <c r="C16" s="29" t="s">
        <v>1177</v>
      </c>
      <c r="D16" s="30"/>
      <c r="E16" s="90">
        <v>-1.8</v>
      </c>
      <c r="F16" s="140"/>
      <c r="G16" s="31"/>
    </row>
    <row r="17" spans="1:7" s="1" customFormat="1" ht="9.75" customHeight="1" x14ac:dyDescent="0.2">
      <c r="A17" s="4"/>
      <c r="B17" s="91" t="s">
        <v>492</v>
      </c>
      <c r="C17" s="269" t="s">
        <v>1177</v>
      </c>
      <c r="D17" s="208"/>
      <c r="E17" s="208"/>
      <c r="F17" s="208"/>
      <c r="G17" s="270"/>
    </row>
    <row r="18" spans="1:7" s="1" customFormat="1" ht="9.75" x14ac:dyDescent="0.2">
      <c r="A18" s="26"/>
      <c r="B18" s="28"/>
      <c r="C18" s="29" t="s">
        <v>1178</v>
      </c>
      <c r="D18" s="30"/>
      <c r="E18" s="90">
        <v>3.5999999999999996</v>
      </c>
      <c r="F18" s="140"/>
      <c r="G18" s="31"/>
    </row>
    <row r="19" spans="1:7" s="1" customFormat="1" ht="9.75" customHeight="1" x14ac:dyDescent="0.2">
      <c r="A19" s="4"/>
      <c r="B19" s="91" t="s">
        <v>492</v>
      </c>
      <c r="C19" s="269" t="s">
        <v>1178</v>
      </c>
      <c r="D19" s="208"/>
      <c r="E19" s="208"/>
      <c r="F19" s="208"/>
      <c r="G19" s="270"/>
    </row>
    <row r="20" spans="1:7" s="1" customFormat="1" ht="9.75" x14ac:dyDescent="0.2">
      <c r="A20" s="32">
        <f>A12+1</f>
        <v>2</v>
      </c>
      <c r="B20" s="28" t="s">
        <v>1179</v>
      </c>
      <c r="C20" s="29" t="s">
        <v>1180</v>
      </c>
      <c r="D20" s="30" t="s">
        <v>604</v>
      </c>
      <c r="E20" s="33">
        <v>1</v>
      </c>
      <c r="F20" s="135"/>
      <c r="G20" s="35">
        <f>E20*F20</f>
        <v>0</v>
      </c>
    </row>
    <row r="21" spans="1:7" s="1" customFormat="1" ht="9.75" x14ac:dyDescent="0.2">
      <c r="A21" s="32">
        <f>A20+1</f>
        <v>3</v>
      </c>
      <c r="B21" s="28" t="s">
        <v>1181</v>
      </c>
      <c r="C21" s="29" t="s">
        <v>1182</v>
      </c>
      <c r="D21" s="30" t="s">
        <v>564</v>
      </c>
      <c r="E21" s="95">
        <v>39.6</v>
      </c>
      <c r="F21" s="135"/>
      <c r="G21" s="35">
        <f>E21*F21</f>
        <v>0</v>
      </c>
    </row>
    <row r="22" spans="1:7" s="1" customFormat="1" ht="9.75" customHeight="1" x14ac:dyDescent="0.2">
      <c r="A22" s="4"/>
      <c r="B22" s="91" t="s">
        <v>492</v>
      </c>
      <c r="C22" s="269" t="s">
        <v>1183</v>
      </c>
      <c r="D22" s="208"/>
      <c r="E22" s="208"/>
      <c r="F22" s="208"/>
      <c r="G22" s="270"/>
    </row>
    <row r="23" spans="1:7" s="14" customFormat="1" ht="11.25" x14ac:dyDescent="0.2">
      <c r="A23" s="42"/>
      <c r="B23" s="43">
        <v>61</v>
      </c>
      <c r="C23" s="44" t="s">
        <v>1184</v>
      </c>
      <c r="D23" s="45"/>
      <c r="E23" s="45"/>
      <c r="F23" s="46"/>
      <c r="G23" s="47">
        <f>SUM(G12:G22)</f>
        <v>0</v>
      </c>
    </row>
    <row r="24" spans="1:7" s="14" customFormat="1" ht="11.25" x14ac:dyDescent="0.2">
      <c r="A24" s="21"/>
      <c r="B24" s="22" t="s">
        <v>1185</v>
      </c>
      <c r="C24" s="23" t="s">
        <v>1186</v>
      </c>
      <c r="D24" s="20"/>
      <c r="E24" s="20"/>
      <c r="F24" s="24"/>
      <c r="G24" s="25"/>
    </row>
    <row r="25" spans="1:7" s="1" customFormat="1" ht="9.75" x14ac:dyDescent="0.2">
      <c r="A25" s="32">
        <f>A21+1</f>
        <v>4</v>
      </c>
      <c r="B25" s="28" t="s">
        <v>1187</v>
      </c>
      <c r="C25" s="29" t="s">
        <v>1188</v>
      </c>
      <c r="D25" s="30" t="s">
        <v>604</v>
      </c>
      <c r="E25" s="33">
        <v>1</v>
      </c>
      <c r="F25" s="135"/>
      <c r="G25" s="35">
        <f>E25*F25</f>
        <v>0</v>
      </c>
    </row>
    <row r="26" spans="1:7" s="1" customFormat="1" ht="9.75" x14ac:dyDescent="0.2">
      <c r="A26" s="32">
        <f>A25+1</f>
        <v>5</v>
      </c>
      <c r="B26" s="28" t="s">
        <v>1189</v>
      </c>
      <c r="C26" s="29" t="s">
        <v>1190</v>
      </c>
      <c r="D26" s="30" t="s">
        <v>604</v>
      </c>
      <c r="E26" s="33">
        <v>1</v>
      </c>
      <c r="F26" s="135"/>
      <c r="G26" s="35">
        <f>E26*F26</f>
        <v>0</v>
      </c>
    </row>
    <row r="27" spans="1:7" s="1" customFormat="1" ht="9.75" x14ac:dyDescent="0.2">
      <c r="A27" s="32">
        <f>A26+1</f>
        <v>6</v>
      </c>
      <c r="B27" s="28" t="s">
        <v>1191</v>
      </c>
      <c r="C27" s="29" t="s">
        <v>1192</v>
      </c>
      <c r="D27" s="30" t="s">
        <v>604</v>
      </c>
      <c r="E27" s="33">
        <v>1</v>
      </c>
      <c r="F27" s="135"/>
      <c r="G27" s="35">
        <f>E27*F27</f>
        <v>0</v>
      </c>
    </row>
    <row r="28" spans="1:7" s="14" customFormat="1" ht="11.25" x14ac:dyDescent="0.2">
      <c r="A28" s="42"/>
      <c r="B28" s="43">
        <v>64</v>
      </c>
      <c r="C28" s="44" t="s">
        <v>1193</v>
      </c>
      <c r="D28" s="45"/>
      <c r="E28" s="45"/>
      <c r="F28" s="46"/>
      <c r="G28" s="47">
        <f>SUM(G25:G27)</f>
        <v>0</v>
      </c>
    </row>
    <row r="29" spans="1:7" s="14" customFormat="1" ht="11.25" x14ac:dyDescent="0.2">
      <c r="A29" s="21"/>
      <c r="B29" s="22" t="s">
        <v>1194</v>
      </c>
      <c r="C29" s="23" t="s">
        <v>1195</v>
      </c>
      <c r="D29" s="20"/>
      <c r="E29" s="20"/>
      <c r="F29" s="24"/>
      <c r="G29" s="25"/>
    </row>
    <row r="30" spans="1:7" s="1" customFormat="1" ht="9.75" x14ac:dyDescent="0.2">
      <c r="A30" s="32">
        <f>A27+1</f>
        <v>7</v>
      </c>
      <c r="B30" s="28" t="s">
        <v>1196</v>
      </c>
      <c r="C30" s="29" t="s">
        <v>1197</v>
      </c>
      <c r="D30" s="30" t="s">
        <v>564</v>
      </c>
      <c r="E30" s="95">
        <v>4.9200000000000008</v>
      </c>
      <c r="F30" s="135"/>
      <c r="G30" s="35">
        <f>E30*F30</f>
        <v>0</v>
      </c>
    </row>
    <row r="31" spans="1:7" s="1" customFormat="1" ht="9.75" customHeight="1" x14ac:dyDescent="0.2">
      <c r="A31" s="4"/>
      <c r="B31" s="91" t="s">
        <v>492</v>
      </c>
      <c r="C31" s="269" t="s">
        <v>1198</v>
      </c>
      <c r="D31" s="208"/>
      <c r="E31" s="208"/>
      <c r="F31" s="208"/>
      <c r="G31" s="270"/>
    </row>
    <row r="32" spans="1:7" s="1" customFormat="1" ht="9.75" x14ac:dyDescent="0.2">
      <c r="A32" s="32">
        <f>A30+1</f>
        <v>8</v>
      </c>
      <c r="B32" s="28" t="s">
        <v>1199</v>
      </c>
      <c r="C32" s="29" t="s">
        <v>1200</v>
      </c>
      <c r="D32" s="30" t="s">
        <v>604</v>
      </c>
      <c r="E32" s="33">
        <v>2</v>
      </c>
      <c r="F32" s="135"/>
      <c r="G32" s="35">
        <f>E32*F32</f>
        <v>0</v>
      </c>
    </row>
    <row r="33" spans="1:7" s="1" customFormat="1" ht="9.75" x14ac:dyDescent="0.2">
      <c r="A33" s="32">
        <f>A32+1</f>
        <v>9</v>
      </c>
      <c r="B33" s="28" t="s">
        <v>1201</v>
      </c>
      <c r="C33" s="29" t="s">
        <v>1202</v>
      </c>
      <c r="D33" s="30" t="s">
        <v>564</v>
      </c>
      <c r="E33" s="95">
        <v>3.6</v>
      </c>
      <c r="F33" s="135"/>
      <c r="G33" s="35">
        <f>E33*F33</f>
        <v>0</v>
      </c>
    </row>
    <row r="34" spans="1:7" s="1" customFormat="1" ht="9.75" customHeight="1" x14ac:dyDescent="0.2">
      <c r="A34" s="4"/>
      <c r="B34" s="91" t="s">
        <v>492</v>
      </c>
      <c r="C34" s="269" t="s">
        <v>1203</v>
      </c>
      <c r="D34" s="208"/>
      <c r="E34" s="208"/>
      <c r="F34" s="208"/>
      <c r="G34" s="270"/>
    </row>
    <row r="35" spans="1:7" s="1" customFormat="1" ht="9.75" x14ac:dyDescent="0.2">
      <c r="A35" s="32">
        <f>A33+1</f>
        <v>10</v>
      </c>
      <c r="B35" s="28" t="s">
        <v>1204</v>
      </c>
      <c r="C35" s="29" t="s">
        <v>1205</v>
      </c>
      <c r="D35" s="30" t="s">
        <v>564</v>
      </c>
      <c r="E35" s="95">
        <v>8.8699999999999992</v>
      </c>
      <c r="F35" s="135"/>
      <c r="G35" s="35">
        <f>E35*F35</f>
        <v>0</v>
      </c>
    </row>
    <row r="36" spans="1:7" s="1" customFormat="1" ht="9.75" customHeight="1" x14ac:dyDescent="0.2">
      <c r="A36" s="4"/>
      <c r="B36" s="91" t="s">
        <v>492</v>
      </c>
      <c r="C36" s="269" t="s">
        <v>1206</v>
      </c>
      <c r="D36" s="208"/>
      <c r="E36" s="208"/>
      <c r="F36" s="208"/>
      <c r="G36" s="270"/>
    </row>
    <row r="37" spans="1:7" s="1" customFormat="1" ht="9.75" x14ac:dyDescent="0.2">
      <c r="A37" s="32">
        <f>A35+1</f>
        <v>11</v>
      </c>
      <c r="B37" s="28" t="s">
        <v>1207</v>
      </c>
      <c r="C37" s="29" t="s">
        <v>1208</v>
      </c>
      <c r="D37" s="30" t="s">
        <v>581</v>
      </c>
      <c r="E37" s="88">
        <v>14.18</v>
      </c>
      <c r="F37" s="135"/>
      <c r="G37" s="35">
        <f>E37*F37</f>
        <v>0</v>
      </c>
    </row>
    <row r="38" spans="1:7" s="1" customFormat="1" ht="9.75" customHeight="1" x14ac:dyDescent="0.2">
      <c r="A38" s="4"/>
      <c r="B38" s="91" t="s">
        <v>492</v>
      </c>
      <c r="C38" s="269" t="s">
        <v>1209</v>
      </c>
      <c r="D38" s="208"/>
      <c r="E38" s="208"/>
      <c r="F38" s="208"/>
      <c r="G38" s="270"/>
    </row>
    <row r="39" spans="1:7" s="1" customFormat="1" ht="9.75" x14ac:dyDescent="0.2">
      <c r="A39" s="32">
        <f>A37+1</f>
        <v>12</v>
      </c>
      <c r="B39" s="28" t="s">
        <v>1210</v>
      </c>
      <c r="C39" s="29" t="s">
        <v>1211</v>
      </c>
      <c r="D39" s="30" t="s">
        <v>564</v>
      </c>
      <c r="E39" s="95">
        <v>8.8699999999999992</v>
      </c>
      <c r="F39" s="135"/>
      <c r="G39" s="35">
        <f>E39*F39</f>
        <v>0</v>
      </c>
    </row>
    <row r="40" spans="1:7" s="1" customFormat="1" ht="9.75" customHeight="1" x14ac:dyDescent="0.2">
      <c r="A40" s="4"/>
      <c r="B40" s="91" t="s">
        <v>492</v>
      </c>
      <c r="C40" s="269" t="s">
        <v>1212</v>
      </c>
      <c r="D40" s="208"/>
      <c r="E40" s="208"/>
      <c r="F40" s="208"/>
      <c r="G40" s="270"/>
    </row>
    <row r="41" spans="1:7" s="1" customFormat="1" ht="9.75" x14ac:dyDescent="0.2">
      <c r="A41" s="32">
        <f>A39+1</f>
        <v>13</v>
      </c>
      <c r="B41" s="28" t="s">
        <v>1213</v>
      </c>
      <c r="C41" s="29" t="s">
        <v>1214</v>
      </c>
      <c r="D41" s="30" t="s">
        <v>598</v>
      </c>
      <c r="E41" s="90">
        <v>0.99427400000000021</v>
      </c>
      <c r="F41" s="135"/>
      <c r="G41" s="35">
        <f>E41*F41</f>
        <v>0</v>
      </c>
    </row>
    <row r="42" spans="1:7" s="1" customFormat="1" ht="9.75" customHeight="1" x14ac:dyDescent="0.2">
      <c r="A42" s="4"/>
      <c r="B42" s="91" t="s">
        <v>492</v>
      </c>
      <c r="C42" s="269" t="s">
        <v>1215</v>
      </c>
      <c r="D42" s="208"/>
      <c r="E42" s="208"/>
      <c r="F42" s="208"/>
      <c r="G42" s="270"/>
    </row>
    <row r="43" spans="1:7" s="1" customFormat="1" ht="9.75" x14ac:dyDescent="0.2">
      <c r="A43" s="32">
        <f>A41+1</f>
        <v>14</v>
      </c>
      <c r="B43" s="28" t="s">
        <v>1216</v>
      </c>
      <c r="C43" s="29" t="s">
        <v>1217</v>
      </c>
      <c r="D43" s="30" t="s">
        <v>598</v>
      </c>
      <c r="E43" s="90">
        <v>5.9656440000000011</v>
      </c>
      <c r="F43" s="135"/>
      <c r="G43" s="35">
        <f>E43*F43</f>
        <v>0</v>
      </c>
    </row>
    <row r="44" spans="1:7" s="1" customFormat="1" ht="9.75" customHeight="1" x14ac:dyDescent="0.2">
      <c r="A44" s="4"/>
      <c r="B44" s="91" t="s">
        <v>492</v>
      </c>
      <c r="C44" s="269" t="s">
        <v>1218</v>
      </c>
      <c r="D44" s="208"/>
      <c r="E44" s="208"/>
      <c r="F44" s="208"/>
      <c r="G44" s="270"/>
    </row>
    <row r="45" spans="1:7" s="1" customFormat="1" ht="9.75" x14ac:dyDescent="0.2">
      <c r="A45" s="32">
        <f>A43+1</f>
        <v>15</v>
      </c>
      <c r="B45" s="28" t="s">
        <v>1219</v>
      </c>
      <c r="C45" s="29" t="s">
        <v>1220</v>
      </c>
      <c r="D45" s="30" t="s">
        <v>598</v>
      </c>
      <c r="E45" s="90">
        <v>0.99427400000000021</v>
      </c>
      <c r="F45" s="135"/>
      <c r="G45" s="35">
        <f>E45*F45</f>
        <v>0</v>
      </c>
    </row>
    <row r="46" spans="1:7" s="1" customFormat="1" ht="9.75" customHeight="1" x14ac:dyDescent="0.2">
      <c r="A46" s="4"/>
      <c r="B46" s="91" t="s">
        <v>492</v>
      </c>
      <c r="C46" s="269" t="s">
        <v>1215</v>
      </c>
      <c r="D46" s="208"/>
      <c r="E46" s="208"/>
      <c r="F46" s="208"/>
      <c r="G46" s="270"/>
    </row>
    <row r="47" spans="1:7" s="1" customFormat="1" ht="9.75" x14ac:dyDescent="0.2">
      <c r="A47" s="32">
        <f>A45+1</f>
        <v>16</v>
      </c>
      <c r="B47" s="28" t="s">
        <v>1221</v>
      </c>
      <c r="C47" s="29" t="s">
        <v>1222</v>
      </c>
      <c r="D47" s="30" t="s">
        <v>598</v>
      </c>
      <c r="E47" s="90">
        <v>31.816768000000007</v>
      </c>
      <c r="F47" s="135"/>
      <c r="G47" s="35">
        <f>E47*F47</f>
        <v>0</v>
      </c>
    </row>
    <row r="48" spans="1:7" s="1" customFormat="1" ht="9.75" customHeight="1" x14ac:dyDescent="0.2">
      <c r="A48" s="4"/>
      <c r="B48" s="91" t="s">
        <v>492</v>
      </c>
      <c r="C48" s="269" t="s">
        <v>1223</v>
      </c>
      <c r="D48" s="208"/>
      <c r="E48" s="208"/>
      <c r="F48" s="208"/>
      <c r="G48" s="270"/>
    </row>
    <row r="49" spans="1:7" s="1" customFormat="1" ht="9.75" x14ac:dyDescent="0.2">
      <c r="A49" s="32">
        <f>A47+1</f>
        <v>17</v>
      </c>
      <c r="B49" s="28" t="s">
        <v>1224</v>
      </c>
      <c r="C49" s="29" t="s">
        <v>1225</v>
      </c>
      <c r="D49" s="30" t="s">
        <v>598</v>
      </c>
      <c r="E49" s="90">
        <v>0.99427400000000021</v>
      </c>
      <c r="F49" s="135"/>
      <c r="G49" s="35">
        <f>E49*F49</f>
        <v>0</v>
      </c>
    </row>
    <row r="50" spans="1:7" s="1" customFormat="1" ht="9.75" customHeight="1" x14ac:dyDescent="0.2">
      <c r="A50" s="4"/>
      <c r="B50" s="91" t="s">
        <v>492</v>
      </c>
      <c r="C50" s="269" t="s">
        <v>1215</v>
      </c>
      <c r="D50" s="208"/>
      <c r="E50" s="208"/>
      <c r="F50" s="208"/>
      <c r="G50" s="270"/>
    </row>
    <row r="51" spans="1:7" s="14" customFormat="1" ht="11.25" x14ac:dyDescent="0.2">
      <c r="A51" s="42"/>
      <c r="B51" s="43">
        <v>96</v>
      </c>
      <c r="C51" s="44" t="s">
        <v>1226</v>
      </c>
      <c r="D51" s="45"/>
      <c r="E51" s="45"/>
      <c r="F51" s="46"/>
      <c r="G51" s="47">
        <f>SUM(G30:G50)</f>
        <v>0</v>
      </c>
    </row>
    <row r="52" spans="1:7" s="14" customFormat="1" ht="11.25" x14ac:dyDescent="0.2">
      <c r="A52" s="21"/>
      <c r="B52" s="22" t="s">
        <v>1227</v>
      </c>
      <c r="C52" s="23" t="s">
        <v>1228</v>
      </c>
      <c r="D52" s="20"/>
      <c r="E52" s="20"/>
      <c r="F52" s="24"/>
      <c r="G52" s="25"/>
    </row>
    <row r="53" spans="1:7" s="1" customFormat="1" ht="9.75" x14ac:dyDescent="0.2">
      <c r="A53" s="32">
        <f>A49+1</f>
        <v>18</v>
      </c>
      <c r="B53" s="28" t="s">
        <v>1229</v>
      </c>
      <c r="C53" s="29" t="s">
        <v>1230</v>
      </c>
      <c r="D53" s="30" t="s">
        <v>598</v>
      </c>
      <c r="E53" s="90">
        <v>1.7560568875200002</v>
      </c>
      <c r="F53" s="135"/>
      <c r="G53" s="35">
        <f>E53*F53</f>
        <v>0</v>
      </c>
    </row>
    <row r="54" spans="1:7" s="1" customFormat="1" ht="9.75" customHeight="1" x14ac:dyDescent="0.2">
      <c r="A54" s="4"/>
      <c r="B54" s="91" t="s">
        <v>492</v>
      </c>
      <c r="C54" s="269" t="s">
        <v>1231</v>
      </c>
      <c r="D54" s="208"/>
      <c r="E54" s="208"/>
      <c r="F54" s="208"/>
      <c r="G54" s="270"/>
    </row>
    <row r="55" spans="1:7" s="14" customFormat="1" ht="12" thickBot="1" x14ac:dyDescent="0.25">
      <c r="A55" s="36"/>
      <c r="B55" s="38">
        <v>99</v>
      </c>
      <c r="C55" s="39" t="s">
        <v>1232</v>
      </c>
      <c r="D55" s="37"/>
      <c r="E55" s="37"/>
      <c r="F55" s="40"/>
      <c r="G55" s="41">
        <f>SUM(G53:G54)</f>
        <v>0</v>
      </c>
    </row>
    <row r="56" spans="1:7" ht="13.5" thickBot="1" x14ac:dyDescent="0.25">
      <c r="A56" s="48"/>
      <c r="B56" s="48"/>
      <c r="C56" s="48"/>
      <c r="D56" s="48"/>
      <c r="E56" s="48"/>
      <c r="F56" s="48"/>
      <c r="G56" s="48"/>
    </row>
    <row r="57" spans="1:7" s="1" customFormat="1" ht="9.75" customHeight="1" x14ac:dyDescent="0.2">
      <c r="A57" s="5" t="s">
        <v>4</v>
      </c>
      <c r="B57" s="272" t="s">
        <v>8</v>
      </c>
      <c r="C57" s="272" t="s">
        <v>10</v>
      </c>
      <c r="D57" s="272" t="s">
        <v>12</v>
      </c>
      <c r="E57" s="272" t="s">
        <v>14</v>
      </c>
      <c r="F57" s="273" t="s">
        <v>16</v>
      </c>
      <c r="G57" s="196"/>
    </row>
    <row r="58" spans="1:7" s="1" customFormat="1" ht="9.75" customHeight="1" x14ac:dyDescent="0.2">
      <c r="A58" s="6" t="s">
        <v>5</v>
      </c>
      <c r="B58" s="152"/>
      <c r="C58" s="152"/>
      <c r="D58" s="152"/>
      <c r="E58" s="152"/>
      <c r="F58" s="274"/>
      <c r="G58" s="275"/>
    </row>
    <row r="59" spans="1:7" s="1" customFormat="1" ht="9.75" customHeight="1" x14ac:dyDescent="0.2">
      <c r="A59" s="6" t="s">
        <v>6</v>
      </c>
      <c r="B59" s="152"/>
      <c r="C59" s="152"/>
      <c r="D59" s="152"/>
      <c r="E59" s="152"/>
      <c r="F59" s="9" t="s">
        <v>17</v>
      </c>
      <c r="G59" s="11" t="s">
        <v>19</v>
      </c>
    </row>
    <row r="60" spans="1:7" s="1" customFormat="1" ht="9.75" customHeight="1" thickBot="1" x14ac:dyDescent="0.25">
      <c r="A60" s="7" t="s">
        <v>7</v>
      </c>
      <c r="B60" s="8" t="s">
        <v>9</v>
      </c>
      <c r="C60" s="8" t="s">
        <v>11</v>
      </c>
      <c r="D60" s="8" t="s">
        <v>13</v>
      </c>
      <c r="E60" s="8" t="s">
        <v>15</v>
      </c>
      <c r="F60" s="10" t="s">
        <v>18</v>
      </c>
      <c r="G60" s="12" t="s">
        <v>20</v>
      </c>
    </row>
    <row r="61" spans="1:7" s="14" customFormat="1" ht="11.25" x14ac:dyDescent="0.2">
      <c r="A61" s="16"/>
      <c r="B61" s="15"/>
      <c r="C61" s="17" t="s">
        <v>559</v>
      </c>
      <c r="D61" s="15"/>
      <c r="E61" s="15"/>
      <c r="F61" s="18"/>
      <c r="G61" s="19"/>
    </row>
    <row r="62" spans="1:7" s="14" customFormat="1" ht="11.25" x14ac:dyDescent="0.2">
      <c r="A62" s="21"/>
      <c r="B62" s="22" t="s">
        <v>1233</v>
      </c>
      <c r="C62" s="23" t="s">
        <v>1234</v>
      </c>
      <c r="D62" s="20"/>
      <c r="E62" s="20"/>
      <c r="F62" s="24"/>
      <c r="G62" s="25"/>
    </row>
    <row r="63" spans="1:7" s="1" customFormat="1" ht="9.75" x14ac:dyDescent="0.2">
      <c r="A63" s="32">
        <f>A53+1</f>
        <v>19</v>
      </c>
      <c r="B63" s="28" t="s">
        <v>1235</v>
      </c>
      <c r="C63" s="29" t="s">
        <v>1236</v>
      </c>
      <c r="D63" s="30" t="s">
        <v>564</v>
      </c>
      <c r="E63" s="95">
        <v>9.09</v>
      </c>
      <c r="F63" s="135"/>
      <c r="G63" s="35">
        <f>E63*F63</f>
        <v>0</v>
      </c>
    </row>
    <row r="64" spans="1:7" s="1" customFormat="1" ht="9.75" x14ac:dyDescent="0.2">
      <c r="A64" s="32">
        <f>A63+1</f>
        <v>20</v>
      </c>
      <c r="B64" s="28" t="s">
        <v>1237</v>
      </c>
      <c r="C64" s="29" t="s">
        <v>1238</v>
      </c>
      <c r="D64" s="30" t="s">
        <v>598</v>
      </c>
      <c r="E64" s="90">
        <v>3.7632599999999995E-2</v>
      </c>
      <c r="F64" s="135"/>
      <c r="G64" s="35">
        <f>E64*F64</f>
        <v>0</v>
      </c>
    </row>
    <row r="65" spans="1:7" s="14" customFormat="1" ht="11.25" x14ac:dyDescent="0.2">
      <c r="A65" s="42"/>
      <c r="B65" s="43">
        <v>777</v>
      </c>
      <c r="C65" s="44" t="s">
        <v>1239</v>
      </c>
      <c r="D65" s="45"/>
      <c r="E65" s="45"/>
      <c r="F65" s="46"/>
      <c r="G65" s="47">
        <f>SUM(G63:G64)</f>
        <v>0</v>
      </c>
    </row>
    <row r="66" spans="1:7" s="14" customFormat="1" ht="11.25" x14ac:dyDescent="0.2">
      <c r="A66" s="21"/>
      <c r="B66" s="22" t="s">
        <v>560</v>
      </c>
      <c r="C66" s="23" t="s">
        <v>561</v>
      </c>
      <c r="D66" s="20"/>
      <c r="E66" s="20"/>
      <c r="F66" s="24"/>
      <c r="G66" s="25"/>
    </row>
    <row r="67" spans="1:7" s="1" customFormat="1" ht="9.75" x14ac:dyDescent="0.2">
      <c r="A67" s="32">
        <f>A64+1</f>
        <v>21</v>
      </c>
      <c r="B67" s="28" t="s">
        <v>562</v>
      </c>
      <c r="C67" s="29" t="s">
        <v>563</v>
      </c>
      <c r="D67" s="30" t="s">
        <v>564</v>
      </c>
      <c r="E67" s="33">
        <v>2</v>
      </c>
      <c r="F67" s="135"/>
      <c r="G67" s="35">
        <f>E67*F67</f>
        <v>0</v>
      </c>
    </row>
    <row r="68" spans="1:7" s="14" customFormat="1" ht="11.25" x14ac:dyDescent="0.2">
      <c r="A68" s="42"/>
      <c r="B68" s="43">
        <v>783</v>
      </c>
      <c r="C68" s="44" t="s">
        <v>565</v>
      </c>
      <c r="D68" s="45"/>
      <c r="E68" s="45"/>
      <c r="F68" s="46"/>
      <c r="G68" s="47">
        <f>SUM(G67:G67)</f>
        <v>0</v>
      </c>
    </row>
    <row r="69" spans="1:7" s="14" customFormat="1" ht="11.25" x14ac:dyDescent="0.2">
      <c r="A69" s="21"/>
      <c r="B69" s="22" t="s">
        <v>1240</v>
      </c>
      <c r="C69" s="23" t="s">
        <v>1241</v>
      </c>
      <c r="D69" s="20"/>
      <c r="E69" s="20"/>
      <c r="F69" s="24"/>
      <c r="G69" s="25"/>
    </row>
    <row r="70" spans="1:7" s="1" customFormat="1" ht="9.75" x14ac:dyDescent="0.2">
      <c r="A70" s="32">
        <f>A67+1</f>
        <v>22</v>
      </c>
      <c r="B70" s="28" t="s">
        <v>1242</v>
      </c>
      <c r="C70" s="29" t="s">
        <v>1243</v>
      </c>
      <c r="D70" s="30" t="s">
        <v>564</v>
      </c>
      <c r="E70" s="95">
        <v>48.69</v>
      </c>
      <c r="F70" s="135"/>
      <c r="G70" s="35">
        <f>E70*F70</f>
        <v>0</v>
      </c>
    </row>
    <row r="71" spans="1:7" s="1" customFormat="1" ht="9.75" customHeight="1" x14ac:dyDescent="0.2">
      <c r="A71" s="4"/>
      <c r="B71" s="91" t="s">
        <v>492</v>
      </c>
      <c r="C71" s="269" t="s">
        <v>1244</v>
      </c>
      <c r="D71" s="208"/>
      <c r="E71" s="208"/>
      <c r="F71" s="208"/>
      <c r="G71" s="270"/>
    </row>
    <row r="72" spans="1:7" s="14" customFormat="1" ht="12" thickBot="1" x14ac:dyDescent="0.25">
      <c r="A72" s="36"/>
      <c r="B72" s="38">
        <v>784</v>
      </c>
      <c r="C72" s="39" t="s">
        <v>1245</v>
      </c>
      <c r="D72" s="37"/>
      <c r="E72" s="37"/>
      <c r="F72" s="40"/>
      <c r="G72" s="41">
        <f>SUM(G70:G71)</f>
        <v>0</v>
      </c>
    </row>
    <row r="73" spans="1:7" ht="13.5" thickBot="1" x14ac:dyDescent="0.25">
      <c r="A73" s="48"/>
      <c r="B73" s="48"/>
      <c r="C73" s="48"/>
      <c r="D73" s="48"/>
      <c r="E73" s="48"/>
      <c r="F73" s="48"/>
      <c r="G73" s="48"/>
    </row>
    <row r="74" spans="1:7" s="14" customFormat="1" ht="13.5" thickBot="1" x14ac:dyDescent="0.25">
      <c r="A74" s="49"/>
      <c r="B74" s="50"/>
      <c r="C74" s="52" t="s">
        <v>183</v>
      </c>
      <c r="D74" s="51"/>
      <c r="E74" s="51"/>
      <c r="F74" s="271">
        <f>'KRYCÍ LIST D.1.1 B'!E20</f>
        <v>0</v>
      </c>
      <c r="G74" s="188"/>
    </row>
  </sheetData>
  <sheetProtection algorithmName="SHA-512" hashValue="Vu0uWHcCQsDUUnXs+q7Qpe8wuRvCPTxUcQkMbQ6ZXw+BC4df9DqBgWUFgN2jAyjp2uktR9IziVC4PFV1HElzXQ==" saltValue="m7e6MV6y4Pm8YshMj0u4FQ==" spinCount="100000" sheet="1" objects="1" scenarios="1"/>
  <protectedRanges>
    <protectedRange sqref="F12 F14 F16 F18 F20:F21 F25:F27 F30 F32:F33 F35 F37 F39 F41 F43 F45 F47 F49 F53 F63:F64 F67 F70" name="Oblast1"/>
  </protectedRanges>
  <mergeCells count="33">
    <mergeCell ref="B6:B8"/>
    <mergeCell ref="C6:C8"/>
    <mergeCell ref="D6:D8"/>
    <mergeCell ref="E6:E8"/>
    <mergeCell ref="F6:G7"/>
    <mergeCell ref="A1:E1"/>
    <mergeCell ref="F1:G1"/>
    <mergeCell ref="A2:E2"/>
    <mergeCell ref="F2:G2"/>
    <mergeCell ref="A4:G4"/>
    <mergeCell ref="C44:G44"/>
    <mergeCell ref="C13:G13"/>
    <mergeCell ref="C15:G15"/>
    <mergeCell ref="C17:G17"/>
    <mergeCell ref="C19:G19"/>
    <mergeCell ref="C22:G22"/>
    <mergeCell ref="C31:G31"/>
    <mergeCell ref="C34:G34"/>
    <mergeCell ref="C36:G36"/>
    <mergeCell ref="C38:G38"/>
    <mergeCell ref="C40:G40"/>
    <mergeCell ref="C42:G42"/>
    <mergeCell ref="B57:B59"/>
    <mergeCell ref="C57:C59"/>
    <mergeCell ref="D57:D59"/>
    <mergeCell ref="E57:E59"/>
    <mergeCell ref="F57:G58"/>
    <mergeCell ref="C71:G71"/>
    <mergeCell ref="F74:G74"/>
    <mergeCell ref="C46:G46"/>
    <mergeCell ref="C48:G48"/>
    <mergeCell ref="C50:G50"/>
    <mergeCell ref="C54:G54"/>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0351-83B3-4563-B51D-D2E6232063DD}">
  <dimension ref="A1:M39"/>
  <sheetViews>
    <sheetView workbookViewId="0">
      <selection activeCell="O12" sqref="O12"/>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12.95" customHeight="1" x14ac:dyDescent="0.2">
      <c r="A4" s="257" t="s">
        <v>1167</v>
      </c>
      <c r="B4" s="151"/>
      <c r="C4" s="151"/>
      <c r="D4" s="144"/>
      <c r="E4" s="259" t="s">
        <v>1168</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f>'REKAPITULACE D.1.4.1 G'!C10</f>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e7Gc3iUQT4YizcTzhyFMxZs+8YEqI1OhVboHS/Ut+0w+lTrQavlWkMCloKDYIQ/qHz8OvepqpPjVwJ355fwmkQ==" saltValue="wy+03AV3kN5eMcWU2/RKzg==" spinCount="100000" sheet="1" objects="1" scenarios="1"/>
  <protectedRanges>
    <protectedRange sqref="J10:M10 H11:M11 F30:G30 F31:G31 C31:D31" name="Oblast1"/>
  </protectedRanges>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8B534-0645-4A91-891C-5309C8402285}">
  <dimension ref="A1:C12"/>
  <sheetViews>
    <sheetView workbookViewId="0">
      <selection activeCell="C1" sqref="C1"/>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1116</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566</v>
      </c>
      <c r="C8" s="56"/>
    </row>
    <row r="9" spans="1:3" s="13" customFormat="1" ht="11.25" x14ac:dyDescent="0.2">
      <c r="A9" s="58">
        <v>720</v>
      </c>
      <c r="B9" s="23" t="s">
        <v>1113</v>
      </c>
      <c r="C9" s="59">
        <f>'ROZPOČET D.1.4.1 G'!G41+'ROZPOČET D.1.4.1 G'!G70+'ROZPOČET D.1.4.1 G'!G83</f>
        <v>0</v>
      </c>
    </row>
    <row r="10" spans="1:3" s="13" customFormat="1" ht="12" thickBot="1" x14ac:dyDescent="0.25">
      <c r="A10" s="60"/>
      <c r="B10" s="61" t="s">
        <v>619</v>
      </c>
      <c r="C10" s="62">
        <f>SUM(C9:C9)</f>
        <v>0</v>
      </c>
    </row>
    <row r="11" spans="1:3" s="1" customFormat="1" ht="10.5" thickBot="1" x14ac:dyDescent="0.25"/>
    <row r="12" spans="1:3" s="13" customFormat="1" ht="12" thickBot="1" x14ac:dyDescent="0.25">
      <c r="A12" s="63"/>
      <c r="B12" s="64" t="s">
        <v>190</v>
      </c>
      <c r="C12" s="65">
        <f>C10</f>
        <v>0</v>
      </c>
    </row>
  </sheetData>
  <sheetProtection algorithmName="SHA-512" hashValue="dKbKmQa/FnBYzg5VOvqaSVUX9hWk7zut/rORgBE5elt7Eia3lyTOsu2wfH8X9urm4n8M4sSsbUX/HXW4fWr7SQ==" saltValue="dxGRd6Sej2HDpWxMR0blC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B0258-D645-440D-9D4C-495AE94F511C}">
  <dimension ref="A1:G85"/>
  <sheetViews>
    <sheetView topLeftCell="A60" zoomScale="190" zoomScaleNormal="190" workbookViewId="0">
      <selection activeCell="C74" sqref="C74"/>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1116</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566</v>
      </c>
      <c r="D10" s="15"/>
      <c r="E10" s="15"/>
      <c r="F10" s="18"/>
      <c r="G10" s="19"/>
    </row>
    <row r="11" spans="1:7" s="14" customFormat="1" ht="11.25" x14ac:dyDescent="0.2">
      <c r="A11" s="21"/>
      <c r="B11" s="22" t="s">
        <v>1034</v>
      </c>
      <c r="C11" s="23" t="s">
        <v>1035</v>
      </c>
      <c r="D11" s="20"/>
      <c r="E11" s="20"/>
      <c r="F11" s="24"/>
      <c r="G11" s="25"/>
    </row>
    <row r="12" spans="1:7" s="1" customFormat="1" ht="29.25" x14ac:dyDescent="0.2">
      <c r="A12" s="32">
        <v>1</v>
      </c>
      <c r="B12" s="28" t="s">
        <v>1036</v>
      </c>
      <c r="C12" s="29" t="s">
        <v>1037</v>
      </c>
      <c r="D12" s="30" t="s">
        <v>158</v>
      </c>
      <c r="E12" s="33">
        <v>8</v>
      </c>
      <c r="F12" s="135"/>
      <c r="G12" s="35">
        <f t="shared" ref="G12:G18" si="0">E12*F12</f>
        <v>0</v>
      </c>
    </row>
    <row r="13" spans="1:7" s="1" customFormat="1" ht="19.5" x14ac:dyDescent="0.2">
      <c r="A13" s="32">
        <f t="shared" ref="A13:A18" si="1">A12+1</f>
        <v>2</v>
      </c>
      <c r="B13" s="28" t="s">
        <v>1038</v>
      </c>
      <c r="C13" s="29" t="s">
        <v>1039</v>
      </c>
      <c r="D13" s="30" t="s">
        <v>29</v>
      </c>
      <c r="E13" s="33">
        <v>1</v>
      </c>
      <c r="F13" s="135"/>
      <c r="G13" s="35">
        <f t="shared" si="0"/>
        <v>0</v>
      </c>
    </row>
    <row r="14" spans="1:7" s="1" customFormat="1" ht="19.5" x14ac:dyDescent="0.2">
      <c r="A14" s="32">
        <f t="shared" si="1"/>
        <v>3</v>
      </c>
      <c r="B14" s="28" t="s">
        <v>1117</v>
      </c>
      <c r="C14" s="29" t="s">
        <v>1118</v>
      </c>
      <c r="D14" s="30" t="s">
        <v>29</v>
      </c>
      <c r="E14" s="33">
        <v>12</v>
      </c>
      <c r="F14" s="135"/>
      <c r="G14" s="35">
        <f t="shared" si="0"/>
        <v>0</v>
      </c>
    </row>
    <row r="15" spans="1:7" s="1" customFormat="1" ht="9.75" x14ac:dyDescent="0.2">
      <c r="A15" s="32">
        <f t="shared" si="1"/>
        <v>4</v>
      </c>
      <c r="B15" s="28" t="s">
        <v>1040</v>
      </c>
      <c r="C15" s="29" t="s">
        <v>1041</v>
      </c>
      <c r="D15" s="30" t="s">
        <v>29</v>
      </c>
      <c r="E15" s="33">
        <v>1</v>
      </c>
      <c r="F15" s="135"/>
      <c r="G15" s="35">
        <f t="shared" si="0"/>
        <v>0</v>
      </c>
    </row>
    <row r="16" spans="1:7" s="1" customFormat="1" ht="29.25" x14ac:dyDescent="0.2">
      <c r="A16" s="32">
        <f t="shared" si="1"/>
        <v>5</v>
      </c>
      <c r="B16" s="28" t="s">
        <v>1119</v>
      </c>
      <c r="C16" s="29" t="s">
        <v>1120</v>
      </c>
      <c r="D16" s="30" t="s">
        <v>29</v>
      </c>
      <c r="E16" s="33">
        <v>1</v>
      </c>
      <c r="F16" s="135"/>
      <c r="G16" s="35">
        <f t="shared" si="0"/>
        <v>0</v>
      </c>
    </row>
    <row r="17" spans="1:7" s="1" customFormat="1" ht="9.75" x14ac:dyDescent="0.2">
      <c r="A17" s="32">
        <f t="shared" si="1"/>
        <v>6</v>
      </c>
      <c r="B17" s="28" t="s">
        <v>1121</v>
      </c>
      <c r="C17" s="29" t="s">
        <v>1122</v>
      </c>
      <c r="D17" s="30" t="s">
        <v>29</v>
      </c>
      <c r="E17" s="33">
        <v>1</v>
      </c>
      <c r="F17" s="135"/>
      <c r="G17" s="35">
        <f t="shared" si="0"/>
        <v>0</v>
      </c>
    </row>
    <row r="18" spans="1:7" s="1" customFormat="1" ht="9.75" x14ac:dyDescent="0.2">
      <c r="A18" s="32">
        <f t="shared" si="1"/>
        <v>7</v>
      </c>
      <c r="B18" s="28" t="s">
        <v>1044</v>
      </c>
      <c r="C18" s="29" t="s">
        <v>1045</v>
      </c>
      <c r="D18" s="30" t="s">
        <v>581</v>
      </c>
      <c r="E18" s="88">
        <v>210</v>
      </c>
      <c r="F18" s="135"/>
      <c r="G18" s="35">
        <f t="shared" si="0"/>
        <v>0</v>
      </c>
    </row>
    <row r="19" spans="1:7" s="1" customFormat="1" ht="9.75" customHeight="1" x14ac:dyDescent="0.2">
      <c r="A19" s="4"/>
      <c r="B19" s="91" t="s">
        <v>492</v>
      </c>
      <c r="C19" s="269" t="s">
        <v>1123</v>
      </c>
      <c r="D19" s="208"/>
      <c r="E19" s="208"/>
      <c r="F19" s="208"/>
      <c r="G19" s="270"/>
    </row>
    <row r="20" spans="1:7" s="1" customFormat="1" ht="9.75" x14ac:dyDescent="0.2">
      <c r="A20" s="32">
        <f>A18+1</f>
        <v>8</v>
      </c>
      <c r="B20" s="28" t="s">
        <v>1046</v>
      </c>
      <c r="C20" s="29" t="s">
        <v>1047</v>
      </c>
      <c r="D20" s="30" t="s">
        <v>581</v>
      </c>
      <c r="E20" s="33">
        <v>32</v>
      </c>
      <c r="F20" s="135"/>
      <c r="G20" s="35">
        <f>E20*F20</f>
        <v>0</v>
      </c>
    </row>
    <row r="21" spans="1:7" s="1" customFormat="1" ht="9.75" x14ac:dyDescent="0.2">
      <c r="A21" s="32">
        <f>A20+1</f>
        <v>9</v>
      </c>
      <c r="B21" s="28" t="s">
        <v>1048</v>
      </c>
      <c r="C21" s="29" t="s">
        <v>1049</v>
      </c>
      <c r="D21" s="30" t="s">
        <v>581</v>
      </c>
      <c r="E21" s="33">
        <v>116</v>
      </c>
      <c r="F21" s="135"/>
      <c r="G21" s="35">
        <f>E21*F21</f>
        <v>0</v>
      </c>
    </row>
    <row r="22" spans="1:7" s="1" customFormat="1" ht="9.75" x14ac:dyDescent="0.2">
      <c r="A22" s="32">
        <f>A21+1</f>
        <v>10</v>
      </c>
      <c r="B22" s="28" t="s">
        <v>1124</v>
      </c>
      <c r="C22" s="29" t="s">
        <v>1125</v>
      </c>
      <c r="D22" s="30" t="s">
        <v>581</v>
      </c>
      <c r="E22" s="88">
        <v>58.71</v>
      </c>
      <c r="F22" s="135"/>
      <c r="G22" s="35">
        <f>E22*F22</f>
        <v>0</v>
      </c>
    </row>
    <row r="23" spans="1:7" s="1" customFormat="1" ht="9.75" customHeight="1" x14ac:dyDescent="0.2">
      <c r="A23" s="4"/>
      <c r="B23" s="91" t="s">
        <v>492</v>
      </c>
      <c r="C23" s="269" t="s">
        <v>1126</v>
      </c>
      <c r="D23" s="208"/>
      <c r="E23" s="208"/>
      <c r="F23" s="208"/>
      <c r="G23" s="270"/>
    </row>
    <row r="24" spans="1:7" s="1" customFormat="1" ht="9.75" x14ac:dyDescent="0.2">
      <c r="A24" s="32">
        <f>A22+1</f>
        <v>11</v>
      </c>
      <c r="B24" s="28" t="s">
        <v>1127</v>
      </c>
      <c r="C24" s="29" t="s">
        <v>1128</v>
      </c>
      <c r="D24" s="30" t="s">
        <v>581</v>
      </c>
      <c r="E24" s="88">
        <v>10.3</v>
      </c>
      <c r="F24" s="135"/>
      <c r="G24" s="35">
        <f>E24*F24</f>
        <v>0</v>
      </c>
    </row>
    <row r="25" spans="1:7" s="1" customFormat="1" ht="9.75" customHeight="1" x14ac:dyDescent="0.2">
      <c r="A25" s="4"/>
      <c r="B25" s="91" t="s">
        <v>492</v>
      </c>
      <c r="C25" s="269" t="s">
        <v>1129</v>
      </c>
      <c r="D25" s="208"/>
      <c r="E25" s="208"/>
      <c r="F25" s="208"/>
      <c r="G25" s="270"/>
    </row>
    <row r="26" spans="1:7" s="1" customFormat="1" ht="9.75" x14ac:dyDescent="0.2">
      <c r="A26" s="32">
        <f>A24+1</f>
        <v>12</v>
      </c>
      <c r="B26" s="28" t="s">
        <v>1050</v>
      </c>
      <c r="C26" s="29" t="s">
        <v>1051</v>
      </c>
      <c r="D26" s="30" t="s">
        <v>581</v>
      </c>
      <c r="E26" s="88">
        <v>147.29</v>
      </c>
      <c r="F26" s="135"/>
      <c r="G26" s="35">
        <f>E26*F26</f>
        <v>0</v>
      </c>
    </row>
    <row r="27" spans="1:7" s="1" customFormat="1" ht="9.75" customHeight="1" x14ac:dyDescent="0.2">
      <c r="A27" s="4"/>
      <c r="B27" s="91" t="s">
        <v>492</v>
      </c>
      <c r="C27" s="269" t="s">
        <v>1130</v>
      </c>
      <c r="D27" s="208"/>
      <c r="E27" s="208"/>
      <c r="F27" s="208"/>
      <c r="G27" s="270"/>
    </row>
    <row r="28" spans="1:7" s="1" customFormat="1" ht="9.75" x14ac:dyDescent="0.2">
      <c r="A28" s="32">
        <f>A26+1</f>
        <v>13</v>
      </c>
      <c r="B28" s="28" t="s">
        <v>1053</v>
      </c>
      <c r="C28" s="29" t="s">
        <v>1054</v>
      </c>
      <c r="D28" s="30" t="s">
        <v>581</v>
      </c>
      <c r="E28" s="88">
        <v>32.96</v>
      </c>
      <c r="F28" s="135"/>
      <c r="G28" s="35">
        <f>E28*F28</f>
        <v>0</v>
      </c>
    </row>
    <row r="29" spans="1:7" s="1" customFormat="1" ht="9.75" customHeight="1" x14ac:dyDescent="0.2">
      <c r="A29" s="4"/>
      <c r="B29" s="91" t="s">
        <v>492</v>
      </c>
      <c r="C29" s="269" t="s">
        <v>1052</v>
      </c>
      <c r="D29" s="208"/>
      <c r="E29" s="208"/>
      <c r="F29" s="208"/>
      <c r="G29" s="270"/>
    </row>
    <row r="30" spans="1:7" s="1" customFormat="1" ht="9.75" x14ac:dyDescent="0.2">
      <c r="A30" s="32">
        <f>A28+1</f>
        <v>14</v>
      </c>
      <c r="B30" s="28" t="s">
        <v>1056</v>
      </c>
      <c r="C30" s="29" t="s">
        <v>1057</v>
      </c>
      <c r="D30" s="30" t="s">
        <v>581</v>
      </c>
      <c r="E30" s="88">
        <v>119.48</v>
      </c>
      <c r="F30" s="135"/>
      <c r="G30" s="35">
        <f>E30*F30</f>
        <v>0</v>
      </c>
    </row>
    <row r="31" spans="1:7" s="1" customFormat="1" ht="9.75" customHeight="1" x14ac:dyDescent="0.2">
      <c r="A31" s="4"/>
      <c r="B31" s="91" t="s">
        <v>492</v>
      </c>
      <c r="C31" s="269" t="s">
        <v>1131</v>
      </c>
      <c r="D31" s="208"/>
      <c r="E31" s="208"/>
      <c r="F31" s="208"/>
      <c r="G31" s="270"/>
    </row>
    <row r="32" spans="1:7" s="1" customFormat="1" ht="9.75" x14ac:dyDescent="0.2">
      <c r="A32" s="32">
        <f>A30+1</f>
        <v>15</v>
      </c>
      <c r="B32" s="28" t="s">
        <v>1059</v>
      </c>
      <c r="C32" s="29" t="s">
        <v>1060</v>
      </c>
      <c r="D32" s="30" t="s">
        <v>581</v>
      </c>
      <c r="E32" s="88">
        <v>358</v>
      </c>
      <c r="F32" s="135"/>
      <c r="G32" s="35">
        <f>E32*F32</f>
        <v>0</v>
      </c>
    </row>
    <row r="33" spans="1:7" s="1" customFormat="1" ht="9.75" customHeight="1" x14ac:dyDescent="0.2">
      <c r="A33" s="4"/>
      <c r="B33" s="91" t="s">
        <v>492</v>
      </c>
      <c r="C33" s="269" t="s">
        <v>1132</v>
      </c>
      <c r="D33" s="208"/>
      <c r="E33" s="208"/>
      <c r="F33" s="208"/>
      <c r="G33" s="270"/>
    </row>
    <row r="34" spans="1:7" s="1" customFormat="1" ht="9.75" x14ac:dyDescent="0.2">
      <c r="A34" s="32">
        <f>A32+1</f>
        <v>16</v>
      </c>
      <c r="B34" s="28" t="s">
        <v>1133</v>
      </c>
      <c r="C34" s="29" t="s">
        <v>1134</v>
      </c>
      <c r="D34" s="30" t="s">
        <v>112</v>
      </c>
      <c r="E34" s="33">
        <v>11</v>
      </c>
      <c r="F34" s="135"/>
      <c r="G34" s="35">
        <f t="shared" ref="G34:G40" si="2">E34*F34</f>
        <v>0</v>
      </c>
    </row>
    <row r="35" spans="1:7" s="1" customFormat="1" ht="9.75" x14ac:dyDescent="0.2">
      <c r="A35" s="32">
        <f t="shared" ref="A35:A40" si="3">A34+1</f>
        <v>17</v>
      </c>
      <c r="B35" s="28" t="s">
        <v>1135</v>
      </c>
      <c r="C35" s="29" t="s">
        <v>1136</v>
      </c>
      <c r="D35" s="30" t="s">
        <v>29</v>
      </c>
      <c r="E35" s="33">
        <v>1</v>
      </c>
      <c r="F35" s="135"/>
      <c r="G35" s="35">
        <f t="shared" si="2"/>
        <v>0</v>
      </c>
    </row>
    <row r="36" spans="1:7" s="1" customFormat="1" ht="9.75" x14ac:dyDescent="0.2">
      <c r="A36" s="32">
        <f t="shared" si="3"/>
        <v>18</v>
      </c>
      <c r="B36" s="28" t="s">
        <v>1137</v>
      </c>
      <c r="C36" s="29" t="s">
        <v>1138</v>
      </c>
      <c r="D36" s="30" t="s">
        <v>29</v>
      </c>
      <c r="E36" s="33">
        <v>4</v>
      </c>
      <c r="F36" s="135"/>
      <c r="G36" s="35">
        <f t="shared" si="2"/>
        <v>0</v>
      </c>
    </row>
    <row r="37" spans="1:7" s="1" customFormat="1" ht="9.75" x14ac:dyDescent="0.2">
      <c r="A37" s="32">
        <f t="shared" si="3"/>
        <v>19</v>
      </c>
      <c r="B37" s="28" t="s">
        <v>1139</v>
      </c>
      <c r="C37" s="29" t="s">
        <v>1140</v>
      </c>
      <c r="D37" s="30" t="s">
        <v>29</v>
      </c>
      <c r="E37" s="33">
        <v>3</v>
      </c>
      <c r="F37" s="135"/>
      <c r="G37" s="35">
        <f t="shared" si="2"/>
        <v>0</v>
      </c>
    </row>
    <row r="38" spans="1:7" s="1" customFormat="1" ht="9.75" x14ac:dyDescent="0.2">
      <c r="A38" s="32">
        <f t="shared" si="3"/>
        <v>20</v>
      </c>
      <c r="B38" s="28" t="s">
        <v>1141</v>
      </c>
      <c r="C38" s="29" t="s">
        <v>1142</v>
      </c>
      <c r="D38" s="30" t="s">
        <v>29</v>
      </c>
      <c r="E38" s="33">
        <v>6</v>
      </c>
      <c r="F38" s="135"/>
      <c r="G38" s="35">
        <f t="shared" si="2"/>
        <v>0</v>
      </c>
    </row>
    <row r="39" spans="1:7" s="1" customFormat="1" ht="9.75" x14ac:dyDescent="0.2">
      <c r="A39" s="32">
        <f t="shared" si="3"/>
        <v>21</v>
      </c>
      <c r="B39" s="28" t="s">
        <v>1062</v>
      </c>
      <c r="C39" s="29" t="s">
        <v>1063</v>
      </c>
      <c r="D39" s="30" t="s">
        <v>158</v>
      </c>
      <c r="E39" s="33">
        <v>46</v>
      </c>
      <c r="F39" s="135"/>
      <c r="G39" s="35">
        <f t="shared" si="2"/>
        <v>0</v>
      </c>
    </row>
    <row r="40" spans="1:7" s="1" customFormat="1" ht="9.75" x14ac:dyDescent="0.2">
      <c r="A40" s="32">
        <f t="shared" si="3"/>
        <v>22</v>
      </c>
      <c r="B40" s="28" t="s">
        <v>1064</v>
      </c>
      <c r="C40" s="29" t="s">
        <v>1065</v>
      </c>
      <c r="D40" s="30" t="s">
        <v>598</v>
      </c>
      <c r="E40" s="90">
        <v>2.86307146</v>
      </c>
      <c r="F40" s="135"/>
      <c r="G40" s="35">
        <f t="shared" si="2"/>
        <v>0</v>
      </c>
    </row>
    <row r="41" spans="1:7" s="14" customFormat="1" ht="11.25" x14ac:dyDescent="0.2">
      <c r="A41" s="42"/>
      <c r="B41" s="43">
        <v>721</v>
      </c>
      <c r="C41" s="44" t="s">
        <v>1066</v>
      </c>
      <c r="D41" s="45"/>
      <c r="E41" s="45"/>
      <c r="F41" s="46"/>
      <c r="G41" s="47">
        <f>SUM(G12:G40)</f>
        <v>0</v>
      </c>
    </row>
    <row r="42" spans="1:7" s="14" customFormat="1" ht="11.25" x14ac:dyDescent="0.2">
      <c r="A42" s="21"/>
      <c r="B42" s="22" t="s">
        <v>1067</v>
      </c>
      <c r="C42" s="23" t="s">
        <v>1068</v>
      </c>
      <c r="D42" s="20"/>
      <c r="E42" s="20"/>
      <c r="F42" s="24"/>
      <c r="G42" s="25"/>
    </row>
    <row r="43" spans="1:7" s="1" customFormat="1" ht="9.75" x14ac:dyDescent="0.2">
      <c r="A43" s="32">
        <f>A40+1</f>
        <v>23</v>
      </c>
      <c r="B43" s="28" t="s">
        <v>1069</v>
      </c>
      <c r="C43" s="29" t="s">
        <v>1070</v>
      </c>
      <c r="D43" s="30" t="s">
        <v>158</v>
      </c>
      <c r="E43" s="33">
        <v>6</v>
      </c>
      <c r="F43" s="135"/>
      <c r="G43" s="35">
        <f t="shared" ref="G43:G54" si="4">E43*F43</f>
        <v>0</v>
      </c>
    </row>
    <row r="44" spans="1:7" s="1" customFormat="1" ht="9.75" x14ac:dyDescent="0.2">
      <c r="A44" s="32">
        <f t="shared" ref="A44:A54" si="5">A43+1</f>
        <v>24</v>
      </c>
      <c r="B44" s="28" t="s">
        <v>1143</v>
      </c>
      <c r="C44" s="29" t="s">
        <v>1144</v>
      </c>
      <c r="D44" s="30" t="s">
        <v>29</v>
      </c>
      <c r="E44" s="33">
        <v>2</v>
      </c>
      <c r="F44" s="135"/>
      <c r="G44" s="35">
        <f t="shared" si="4"/>
        <v>0</v>
      </c>
    </row>
    <row r="45" spans="1:7" s="1" customFormat="1" ht="9.75" x14ac:dyDescent="0.2">
      <c r="A45" s="32">
        <f t="shared" si="5"/>
        <v>25</v>
      </c>
      <c r="B45" s="28" t="s">
        <v>1145</v>
      </c>
      <c r="C45" s="29" t="s">
        <v>1146</v>
      </c>
      <c r="D45" s="30" t="s">
        <v>29</v>
      </c>
      <c r="E45" s="33">
        <v>2</v>
      </c>
      <c r="F45" s="135"/>
      <c r="G45" s="35">
        <f t="shared" si="4"/>
        <v>0</v>
      </c>
    </row>
    <row r="46" spans="1:7" s="1" customFormat="1" ht="9.75" x14ac:dyDescent="0.2">
      <c r="A46" s="32">
        <f t="shared" si="5"/>
        <v>26</v>
      </c>
      <c r="B46" s="28" t="s">
        <v>1147</v>
      </c>
      <c r="C46" s="29" t="s">
        <v>1148</v>
      </c>
      <c r="D46" s="30" t="s">
        <v>29</v>
      </c>
      <c r="E46" s="33">
        <v>2</v>
      </c>
      <c r="F46" s="135"/>
      <c r="G46" s="35">
        <f t="shared" si="4"/>
        <v>0</v>
      </c>
    </row>
    <row r="47" spans="1:7" s="1" customFormat="1" ht="9.75" x14ac:dyDescent="0.2">
      <c r="A47" s="32">
        <f t="shared" si="5"/>
        <v>27</v>
      </c>
      <c r="B47" s="28" t="s">
        <v>1073</v>
      </c>
      <c r="C47" s="29" t="s">
        <v>1074</v>
      </c>
      <c r="D47" s="30" t="s">
        <v>29</v>
      </c>
      <c r="E47" s="33">
        <v>26</v>
      </c>
      <c r="F47" s="135"/>
      <c r="G47" s="35">
        <f t="shared" si="4"/>
        <v>0</v>
      </c>
    </row>
    <row r="48" spans="1:7" s="1" customFormat="1" ht="9.75" x14ac:dyDescent="0.2">
      <c r="A48" s="32">
        <f t="shared" si="5"/>
        <v>28</v>
      </c>
      <c r="B48" s="28" t="s">
        <v>1075</v>
      </c>
      <c r="C48" s="29" t="s">
        <v>1076</v>
      </c>
      <c r="D48" s="30" t="s">
        <v>29</v>
      </c>
      <c r="E48" s="33">
        <v>91</v>
      </c>
      <c r="F48" s="135"/>
      <c r="G48" s="35">
        <f t="shared" si="4"/>
        <v>0</v>
      </c>
    </row>
    <row r="49" spans="1:7" s="1" customFormat="1" ht="19.5" x14ac:dyDescent="0.2">
      <c r="A49" s="32">
        <f t="shared" si="5"/>
        <v>29</v>
      </c>
      <c r="B49" s="28" t="s">
        <v>1077</v>
      </c>
      <c r="C49" s="29" t="s">
        <v>1078</v>
      </c>
      <c r="D49" s="30" t="s">
        <v>29</v>
      </c>
      <c r="E49" s="33">
        <v>6</v>
      </c>
      <c r="F49" s="135"/>
      <c r="G49" s="35">
        <f t="shared" si="4"/>
        <v>0</v>
      </c>
    </row>
    <row r="50" spans="1:7" s="1" customFormat="1" ht="9.75" x14ac:dyDescent="0.2">
      <c r="A50" s="32">
        <f t="shared" si="5"/>
        <v>30</v>
      </c>
      <c r="B50" s="28" t="s">
        <v>1149</v>
      </c>
      <c r="C50" s="29" t="s">
        <v>1150</v>
      </c>
      <c r="D50" s="30" t="s">
        <v>581</v>
      </c>
      <c r="E50" s="33">
        <v>15</v>
      </c>
      <c r="F50" s="135"/>
      <c r="G50" s="35">
        <f t="shared" si="4"/>
        <v>0</v>
      </c>
    </row>
    <row r="51" spans="1:7" s="1" customFormat="1" ht="9.75" x14ac:dyDescent="0.2">
      <c r="A51" s="32">
        <f t="shared" si="5"/>
        <v>31</v>
      </c>
      <c r="B51" s="28" t="s">
        <v>1083</v>
      </c>
      <c r="C51" s="29" t="s">
        <v>1084</v>
      </c>
      <c r="D51" s="30" t="s">
        <v>581</v>
      </c>
      <c r="E51" s="33">
        <v>321</v>
      </c>
      <c r="F51" s="135"/>
      <c r="G51" s="35">
        <f t="shared" si="4"/>
        <v>0</v>
      </c>
    </row>
    <row r="52" spans="1:7" s="1" customFormat="1" ht="9.75" x14ac:dyDescent="0.2">
      <c r="A52" s="32">
        <f t="shared" si="5"/>
        <v>32</v>
      </c>
      <c r="B52" s="28" t="s">
        <v>1085</v>
      </c>
      <c r="C52" s="29" t="s">
        <v>1086</v>
      </c>
      <c r="D52" s="30" t="s">
        <v>581</v>
      </c>
      <c r="E52" s="33">
        <v>121</v>
      </c>
      <c r="F52" s="135"/>
      <c r="G52" s="35">
        <f t="shared" si="4"/>
        <v>0</v>
      </c>
    </row>
    <row r="53" spans="1:7" s="1" customFormat="1" ht="9.75" x14ac:dyDescent="0.2">
      <c r="A53" s="32">
        <f t="shared" si="5"/>
        <v>33</v>
      </c>
      <c r="B53" s="28" t="s">
        <v>1151</v>
      </c>
      <c r="C53" s="29" t="s">
        <v>1152</v>
      </c>
      <c r="D53" s="30" t="s">
        <v>581</v>
      </c>
      <c r="E53" s="33">
        <v>28</v>
      </c>
      <c r="F53" s="135"/>
      <c r="G53" s="35">
        <f t="shared" si="4"/>
        <v>0</v>
      </c>
    </row>
    <row r="54" spans="1:7" s="1" customFormat="1" ht="9.75" x14ac:dyDescent="0.2">
      <c r="A54" s="32">
        <f t="shared" si="5"/>
        <v>34</v>
      </c>
      <c r="B54" s="28" t="s">
        <v>582</v>
      </c>
      <c r="C54" s="29" t="s">
        <v>583</v>
      </c>
      <c r="D54" s="30" t="s">
        <v>581</v>
      </c>
      <c r="E54" s="88">
        <v>485</v>
      </c>
      <c r="F54" s="135"/>
      <c r="G54" s="35">
        <f t="shared" si="4"/>
        <v>0</v>
      </c>
    </row>
    <row r="55" spans="1:7" s="1" customFormat="1" ht="9.75" customHeight="1" x14ac:dyDescent="0.2">
      <c r="A55" s="4"/>
      <c r="B55" s="91" t="s">
        <v>492</v>
      </c>
      <c r="C55" s="269" t="s">
        <v>1153</v>
      </c>
      <c r="D55" s="208"/>
      <c r="E55" s="208"/>
      <c r="F55" s="208"/>
      <c r="G55" s="270"/>
    </row>
    <row r="56" spans="1:7" s="1" customFormat="1" ht="9.75" x14ac:dyDescent="0.2">
      <c r="A56" s="32">
        <f>A54+1</f>
        <v>35</v>
      </c>
      <c r="B56" s="28" t="s">
        <v>1088</v>
      </c>
      <c r="C56" s="29" t="s">
        <v>1089</v>
      </c>
      <c r="D56" s="30" t="s">
        <v>581</v>
      </c>
      <c r="E56" s="88">
        <v>330.63</v>
      </c>
      <c r="F56" s="135"/>
      <c r="G56" s="35">
        <f>E56*F56</f>
        <v>0</v>
      </c>
    </row>
    <row r="57" spans="1:7" s="1" customFormat="1" ht="9.75" customHeight="1" x14ac:dyDescent="0.2">
      <c r="A57" s="4"/>
      <c r="B57" s="91" t="s">
        <v>492</v>
      </c>
      <c r="C57" s="269" t="s">
        <v>1154</v>
      </c>
      <c r="D57" s="208"/>
      <c r="E57" s="208"/>
      <c r="F57" s="208"/>
      <c r="G57" s="270"/>
    </row>
    <row r="58" spans="1:7" s="1" customFormat="1" ht="9.75" x14ac:dyDescent="0.2">
      <c r="A58" s="32">
        <f>A56+1</f>
        <v>36</v>
      </c>
      <c r="B58" s="28" t="s">
        <v>1091</v>
      </c>
      <c r="C58" s="29" t="s">
        <v>1092</v>
      </c>
      <c r="D58" s="30" t="s">
        <v>581</v>
      </c>
      <c r="E58" s="88">
        <v>140.08000000000001</v>
      </c>
      <c r="F58" s="135"/>
      <c r="G58" s="35">
        <f>E58*F58</f>
        <v>0</v>
      </c>
    </row>
    <row r="59" spans="1:7" s="1" customFormat="1" ht="9.75" customHeight="1" x14ac:dyDescent="0.2">
      <c r="A59" s="4"/>
      <c r="B59" s="91" t="s">
        <v>492</v>
      </c>
      <c r="C59" s="269" t="s">
        <v>1155</v>
      </c>
      <c r="D59" s="208"/>
      <c r="E59" s="208"/>
      <c r="F59" s="208"/>
      <c r="G59" s="270"/>
    </row>
    <row r="60" spans="1:7" s="1" customFormat="1" ht="9.75" x14ac:dyDescent="0.2">
      <c r="A60" s="32">
        <f>A58+1</f>
        <v>37</v>
      </c>
      <c r="B60" s="28" t="s">
        <v>1156</v>
      </c>
      <c r="C60" s="29" t="s">
        <v>1157</v>
      </c>
      <c r="D60" s="30" t="s">
        <v>581</v>
      </c>
      <c r="E60" s="88">
        <v>28.84</v>
      </c>
      <c r="F60" s="135"/>
      <c r="G60" s="35">
        <f>E60*F60</f>
        <v>0</v>
      </c>
    </row>
    <row r="61" spans="1:7" s="1" customFormat="1" ht="9.75" customHeight="1" x14ac:dyDescent="0.2">
      <c r="A61" s="4"/>
      <c r="B61" s="91" t="s">
        <v>492</v>
      </c>
      <c r="C61" s="269" t="s">
        <v>1158</v>
      </c>
      <c r="D61" s="208"/>
      <c r="E61" s="208"/>
      <c r="F61" s="208"/>
      <c r="G61" s="270"/>
    </row>
    <row r="62" spans="1:7" s="1" customFormat="1" ht="9.75" x14ac:dyDescent="0.2">
      <c r="A62" s="32">
        <f>A60+1</f>
        <v>38</v>
      </c>
      <c r="B62" s="28" t="s">
        <v>1094</v>
      </c>
      <c r="C62" s="29" t="s">
        <v>1095</v>
      </c>
      <c r="D62" s="30" t="s">
        <v>581</v>
      </c>
      <c r="E62" s="88">
        <v>485</v>
      </c>
      <c r="F62" s="135"/>
      <c r="G62" s="35">
        <f>E62*F62</f>
        <v>0</v>
      </c>
    </row>
    <row r="63" spans="1:7" s="1" customFormat="1" ht="9.75" customHeight="1" x14ac:dyDescent="0.2">
      <c r="A63" s="4"/>
      <c r="B63" s="91" t="s">
        <v>492</v>
      </c>
      <c r="C63" s="269" t="s">
        <v>1153</v>
      </c>
      <c r="D63" s="208"/>
      <c r="E63" s="208"/>
      <c r="F63" s="208"/>
      <c r="G63" s="270"/>
    </row>
    <row r="64" spans="1:7" s="1" customFormat="1" ht="9.75" x14ac:dyDescent="0.2">
      <c r="A64" s="32">
        <f>A62+1</f>
        <v>39</v>
      </c>
      <c r="B64" s="28" t="s">
        <v>1096</v>
      </c>
      <c r="C64" s="29" t="s">
        <v>1097</v>
      </c>
      <c r="D64" s="30" t="s">
        <v>581</v>
      </c>
      <c r="E64" s="88">
        <v>485</v>
      </c>
      <c r="F64" s="135"/>
      <c r="G64" s="35">
        <f>E64*F64</f>
        <v>0</v>
      </c>
    </row>
    <row r="65" spans="1:7" s="1" customFormat="1" ht="9.75" customHeight="1" x14ac:dyDescent="0.2">
      <c r="A65" s="4"/>
      <c r="B65" s="91" t="s">
        <v>492</v>
      </c>
      <c r="C65" s="269" t="s">
        <v>1153</v>
      </c>
      <c r="D65" s="208"/>
      <c r="E65" s="208"/>
      <c r="F65" s="208"/>
      <c r="G65" s="270"/>
    </row>
    <row r="66" spans="1:7" s="1" customFormat="1" ht="9.75" x14ac:dyDescent="0.2">
      <c r="A66" s="32">
        <f>A64+1</f>
        <v>40</v>
      </c>
      <c r="B66" s="28" t="s">
        <v>1098</v>
      </c>
      <c r="C66" s="29" t="s">
        <v>1099</v>
      </c>
      <c r="D66" s="30" t="s">
        <v>29</v>
      </c>
      <c r="E66" s="33">
        <v>8</v>
      </c>
      <c r="F66" s="135"/>
      <c r="G66" s="35">
        <f>E66*F66</f>
        <v>0</v>
      </c>
    </row>
    <row r="67" spans="1:7" s="1" customFormat="1" ht="9.75" x14ac:dyDescent="0.2">
      <c r="A67" s="32">
        <f>A66+1</f>
        <v>41</v>
      </c>
      <c r="B67" s="28" t="s">
        <v>1100</v>
      </c>
      <c r="C67" s="29" t="s">
        <v>595</v>
      </c>
      <c r="D67" s="30" t="s">
        <v>29</v>
      </c>
      <c r="E67" s="33">
        <v>36</v>
      </c>
      <c r="F67" s="135"/>
      <c r="G67" s="35">
        <f>E67*F67</f>
        <v>0</v>
      </c>
    </row>
    <row r="68" spans="1:7" s="1" customFormat="1" ht="9.75" x14ac:dyDescent="0.2">
      <c r="A68" s="32">
        <f>A67+1</f>
        <v>42</v>
      </c>
      <c r="B68" s="28" t="s">
        <v>1101</v>
      </c>
      <c r="C68" s="29" t="s">
        <v>1102</v>
      </c>
      <c r="D68" s="30" t="s">
        <v>158</v>
      </c>
      <c r="E68" s="33">
        <v>42</v>
      </c>
      <c r="F68" s="135"/>
      <c r="G68" s="35">
        <f>E68*F68</f>
        <v>0</v>
      </c>
    </row>
    <row r="69" spans="1:7" s="1" customFormat="1" ht="9.75" x14ac:dyDescent="0.2">
      <c r="A69" s="32">
        <f>A68+1</f>
        <v>43</v>
      </c>
      <c r="B69" s="28" t="s">
        <v>1103</v>
      </c>
      <c r="C69" s="29" t="s">
        <v>1104</v>
      </c>
      <c r="D69" s="30" t="s">
        <v>598</v>
      </c>
      <c r="E69" s="90">
        <v>0.45616362000000005</v>
      </c>
      <c r="F69" s="135"/>
      <c r="G69" s="35">
        <f>E69*F69</f>
        <v>0</v>
      </c>
    </row>
    <row r="70" spans="1:7" s="14" customFormat="1" ht="11.25" x14ac:dyDescent="0.2">
      <c r="A70" s="42"/>
      <c r="B70" s="43">
        <v>722</v>
      </c>
      <c r="C70" s="44" t="s">
        <v>1105</v>
      </c>
      <c r="D70" s="45"/>
      <c r="E70" s="45"/>
      <c r="F70" s="46"/>
      <c r="G70" s="47">
        <f>SUM(G43:G69)</f>
        <v>0</v>
      </c>
    </row>
    <row r="71" spans="1:7" s="14" customFormat="1" ht="11.25" x14ac:dyDescent="0.2">
      <c r="A71" s="21"/>
      <c r="B71" s="22" t="s">
        <v>1106</v>
      </c>
      <c r="C71" s="23" t="s">
        <v>1107</v>
      </c>
      <c r="D71" s="20"/>
      <c r="E71" s="20"/>
      <c r="F71" s="24"/>
      <c r="G71" s="25"/>
    </row>
    <row r="72" spans="1:7" s="1" customFormat="1" ht="19.5" x14ac:dyDescent="0.2">
      <c r="A72" s="142">
        <f>A69+1</f>
        <v>44</v>
      </c>
      <c r="B72" s="28" t="s">
        <v>1108</v>
      </c>
      <c r="C72" s="29" t="s">
        <v>2428</v>
      </c>
      <c r="D72" s="30" t="s">
        <v>29</v>
      </c>
      <c r="E72" s="33">
        <v>19</v>
      </c>
      <c r="F72" s="135"/>
      <c r="G72" s="35">
        <f t="shared" ref="G72:G82" si="6">E72*F72</f>
        <v>0</v>
      </c>
    </row>
    <row r="73" spans="1:7" s="1" customFormat="1" ht="19.5" x14ac:dyDescent="0.2">
      <c r="A73" s="142">
        <f t="shared" ref="A73:A82" si="7">A72+1</f>
        <v>45</v>
      </c>
      <c r="B73" s="28" t="s">
        <v>1159</v>
      </c>
      <c r="C73" s="29" t="s">
        <v>2429</v>
      </c>
      <c r="D73" s="30" t="s">
        <v>29</v>
      </c>
      <c r="E73" s="33">
        <v>1</v>
      </c>
      <c r="F73" s="135"/>
      <c r="G73" s="35">
        <f t="shared" si="6"/>
        <v>0</v>
      </c>
    </row>
    <row r="74" spans="1:7" s="1" customFormat="1" ht="29.25" x14ac:dyDescent="0.2">
      <c r="A74" s="142">
        <f t="shared" si="7"/>
        <v>46</v>
      </c>
      <c r="B74" s="28" t="s">
        <v>1160</v>
      </c>
      <c r="C74" s="29" t="s">
        <v>2430</v>
      </c>
      <c r="D74" s="30" t="s">
        <v>29</v>
      </c>
      <c r="E74" s="33">
        <v>2</v>
      </c>
      <c r="F74" s="135"/>
      <c r="G74" s="35">
        <f t="shared" si="6"/>
        <v>0</v>
      </c>
    </row>
    <row r="75" spans="1:7" s="1" customFormat="1" ht="9.75" x14ac:dyDescent="0.2">
      <c r="A75" s="142">
        <f t="shared" si="7"/>
        <v>47</v>
      </c>
      <c r="B75" s="28" t="s">
        <v>1161</v>
      </c>
      <c r="C75" s="29" t="s">
        <v>2431</v>
      </c>
      <c r="D75" s="30" t="s">
        <v>29</v>
      </c>
      <c r="E75" s="33">
        <v>6</v>
      </c>
      <c r="F75" s="135"/>
      <c r="G75" s="35">
        <f t="shared" si="6"/>
        <v>0</v>
      </c>
    </row>
    <row r="76" spans="1:7" s="1" customFormat="1" ht="29.25" x14ac:dyDescent="0.2">
      <c r="A76" s="142">
        <f t="shared" si="7"/>
        <v>48</v>
      </c>
      <c r="B76" s="28" t="s">
        <v>1162</v>
      </c>
      <c r="C76" s="29" t="s">
        <v>2432</v>
      </c>
      <c r="D76" s="30" t="s">
        <v>29</v>
      </c>
      <c r="E76" s="33">
        <v>1</v>
      </c>
      <c r="F76" s="135"/>
      <c r="G76" s="35">
        <f t="shared" si="6"/>
        <v>0</v>
      </c>
    </row>
    <row r="77" spans="1:7" s="1" customFormat="1" ht="19.5" x14ac:dyDescent="0.2">
      <c r="A77" s="142">
        <f t="shared" si="7"/>
        <v>49</v>
      </c>
      <c r="B77" s="28" t="s">
        <v>1109</v>
      </c>
      <c r="C77" s="29" t="s">
        <v>2433</v>
      </c>
      <c r="D77" s="30" t="s">
        <v>29</v>
      </c>
      <c r="E77" s="33">
        <v>11</v>
      </c>
      <c r="F77" s="135"/>
      <c r="G77" s="35">
        <f t="shared" si="6"/>
        <v>0</v>
      </c>
    </row>
    <row r="78" spans="1:7" s="1" customFormat="1" ht="29.25" x14ac:dyDescent="0.2">
      <c r="A78" s="142">
        <f t="shared" si="7"/>
        <v>50</v>
      </c>
      <c r="B78" s="28" t="s">
        <v>1163</v>
      </c>
      <c r="C78" s="29" t="s">
        <v>2434</v>
      </c>
      <c r="D78" s="30" t="s">
        <v>29</v>
      </c>
      <c r="E78" s="33">
        <v>1</v>
      </c>
      <c r="F78" s="135"/>
      <c r="G78" s="35">
        <f t="shared" si="6"/>
        <v>0</v>
      </c>
    </row>
    <row r="79" spans="1:7" s="1" customFormat="1" ht="19.5" x14ac:dyDescent="0.2">
      <c r="A79" s="142">
        <f t="shared" si="7"/>
        <v>51</v>
      </c>
      <c r="B79" s="28" t="s">
        <v>1164</v>
      </c>
      <c r="C79" s="29" t="s">
        <v>2435</v>
      </c>
      <c r="D79" s="30" t="s">
        <v>29</v>
      </c>
      <c r="E79" s="33">
        <v>5</v>
      </c>
      <c r="F79" s="135"/>
      <c r="G79" s="35">
        <f t="shared" si="6"/>
        <v>0</v>
      </c>
    </row>
    <row r="80" spans="1:7" s="1" customFormat="1" ht="19.5" x14ac:dyDescent="0.2">
      <c r="A80" s="142">
        <f t="shared" si="7"/>
        <v>52</v>
      </c>
      <c r="B80" s="28" t="s">
        <v>1110</v>
      </c>
      <c r="C80" s="29" t="s">
        <v>2436</v>
      </c>
      <c r="D80" s="30" t="s">
        <v>29</v>
      </c>
      <c r="E80" s="33">
        <v>8</v>
      </c>
      <c r="F80" s="135"/>
      <c r="G80" s="35">
        <f t="shared" si="6"/>
        <v>0</v>
      </c>
    </row>
    <row r="81" spans="1:7" s="1" customFormat="1" ht="9.75" x14ac:dyDescent="0.2">
      <c r="A81" s="32">
        <f t="shared" si="7"/>
        <v>53</v>
      </c>
      <c r="B81" s="28" t="s">
        <v>1165</v>
      </c>
      <c r="C81" s="29" t="s">
        <v>1166</v>
      </c>
      <c r="D81" s="30"/>
      <c r="E81" s="33">
        <v>2</v>
      </c>
      <c r="F81" s="135"/>
      <c r="G81" s="35">
        <f t="shared" si="6"/>
        <v>0</v>
      </c>
    </row>
    <row r="82" spans="1:7" s="1" customFormat="1" ht="9.75" x14ac:dyDescent="0.2">
      <c r="A82" s="32">
        <f t="shared" si="7"/>
        <v>54</v>
      </c>
      <c r="B82" s="28" t="s">
        <v>1103</v>
      </c>
      <c r="C82" s="29" t="s">
        <v>1104</v>
      </c>
      <c r="D82" s="30" t="s">
        <v>598</v>
      </c>
      <c r="E82" s="90">
        <v>0.94599999999999995</v>
      </c>
      <c r="F82" s="135"/>
      <c r="G82" s="35">
        <f t="shared" si="6"/>
        <v>0</v>
      </c>
    </row>
    <row r="83" spans="1:7" s="14" customFormat="1" ht="12" thickBot="1" x14ac:dyDescent="0.25">
      <c r="A83" s="36"/>
      <c r="B83" s="38">
        <v>725</v>
      </c>
      <c r="C83" s="39" t="s">
        <v>1112</v>
      </c>
      <c r="D83" s="37"/>
      <c r="E83" s="37"/>
      <c r="F83" s="40"/>
      <c r="G83" s="41">
        <f>SUM(G72:G82)</f>
        <v>0</v>
      </c>
    </row>
    <row r="84" spans="1:7" ht="13.5" thickBot="1" x14ac:dyDescent="0.25">
      <c r="A84" s="48"/>
      <c r="B84" s="48"/>
      <c r="C84" s="48"/>
      <c r="D84" s="48"/>
      <c r="E84" s="48"/>
      <c r="F84" s="48"/>
      <c r="G84" s="48"/>
    </row>
    <row r="85" spans="1:7" s="14" customFormat="1" ht="13.5" thickBot="1" x14ac:dyDescent="0.25">
      <c r="A85" s="49"/>
      <c r="B85" s="50"/>
      <c r="C85" s="52" t="s">
        <v>183</v>
      </c>
      <c r="D85" s="51"/>
      <c r="E85" s="51"/>
      <c r="F85" s="271">
        <f>'KRYCÍ LIST D.1.4.1 G'!E20</f>
        <v>0</v>
      </c>
      <c r="G85" s="188"/>
    </row>
  </sheetData>
  <sheetProtection algorithmName="SHA-512" hashValue="7Ld6WJqp+yKQ0/a56Xs1xZG1BN8v4Jwzq47nmlukOaUtZQTO1ntFsSCxTk1iEZSe0oEf8DDAgjwm/gvIShGE4A==" saltValue="OvMBW75owFaAd8kqScEPKQ==" spinCount="100000" sheet="1" objects="1" scenarios="1"/>
  <protectedRanges>
    <protectedRange sqref="F12:F18 F20:F22 F24 F26 F28 F30 F32 F34:F40 F43:F54 F56 F58 F60 F62 F64 F66:F69 F72:F82" name="Oblast1"/>
  </protectedRanges>
  <mergeCells count="24">
    <mergeCell ref="C31:G31"/>
    <mergeCell ref="A1:E1"/>
    <mergeCell ref="F1:G1"/>
    <mergeCell ref="A2:E2"/>
    <mergeCell ref="F2:G2"/>
    <mergeCell ref="A4:G4"/>
    <mergeCell ref="B6:B8"/>
    <mergeCell ref="C6:C8"/>
    <mergeCell ref="D6:D8"/>
    <mergeCell ref="E6:E8"/>
    <mergeCell ref="F6:G7"/>
    <mergeCell ref="C19:G19"/>
    <mergeCell ref="C23:G23"/>
    <mergeCell ref="C25:G25"/>
    <mergeCell ref="C27:G27"/>
    <mergeCell ref="C29:G29"/>
    <mergeCell ref="C65:G65"/>
    <mergeCell ref="F85:G85"/>
    <mergeCell ref="C33:G33"/>
    <mergeCell ref="C55:G55"/>
    <mergeCell ref="C57:G57"/>
    <mergeCell ref="C59:G59"/>
    <mergeCell ref="C61:G61"/>
    <mergeCell ref="C63:G63"/>
  </mergeCells>
  <printOptions horizontalCentered="1"/>
  <pageMargins left="0.39375000000000004" right="0.39375000000000004" top="0.59027777777777779" bottom="0.59027777777777779" header="0.3" footer="0.3"/>
  <pageSetup paperSize="9" orientation="landscape" verticalDpi="0" r:id="rId1"/>
  <headerFooter>
    <oddFooter>&amp;CStránka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52543-F9B6-4A02-9167-F70E035339F1}">
  <dimension ref="A1:M39"/>
  <sheetViews>
    <sheetView workbookViewId="0">
      <selection activeCell="N12" sqref="N12"/>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12.95" customHeight="1" x14ac:dyDescent="0.2">
      <c r="A4" s="257" t="s">
        <v>1114</v>
      </c>
      <c r="B4" s="151"/>
      <c r="C4" s="151"/>
      <c r="D4" s="144"/>
      <c r="E4" s="259" t="s">
        <v>1115</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f>'REKAPITULACE D.1.4.1 D'!C10</f>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mJEjdk0mcF+gdyxg8B2jx53/U1SzBFJ+k8pTsiT9q0rSE9S0DFqzms6UWtziw+p8quWZ+i7XsFgXiMsmg76Lpg==" saltValue="DUhKttpVg1UzIlD9gklacQ==" spinCount="100000" sheet="1" objects="1" scenarios="1"/>
  <protectedRanges>
    <protectedRange sqref="J10:M10 H11:M11 F30:G31 C31:D31" name="Oblast1"/>
  </protectedRanges>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EA101-1EDF-4BB9-A497-9200C97E775C}">
  <dimension ref="A1:C12"/>
  <sheetViews>
    <sheetView workbookViewId="0">
      <selection activeCell="C1" sqref="C1"/>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1033</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566</v>
      </c>
      <c r="C8" s="56"/>
    </row>
    <row r="9" spans="1:3" s="13" customFormat="1" ht="11.25" x14ac:dyDescent="0.2">
      <c r="A9" s="58">
        <v>720</v>
      </c>
      <c r="B9" s="23" t="s">
        <v>1113</v>
      </c>
      <c r="C9" s="59">
        <f>'ROZPOČET D.1.4.1 D'!G29+'ROZPOČET D.1.4.1 D'!G54+'ROZPOČET D.1.4.1 D'!G62</f>
        <v>0</v>
      </c>
    </row>
    <row r="10" spans="1:3" s="13" customFormat="1" ht="12" thickBot="1" x14ac:dyDescent="0.25">
      <c r="A10" s="60"/>
      <c r="B10" s="61" t="s">
        <v>619</v>
      </c>
      <c r="C10" s="62">
        <f>SUM(C9:C9)</f>
        <v>0</v>
      </c>
    </row>
    <row r="11" spans="1:3" s="1" customFormat="1" ht="10.5" thickBot="1" x14ac:dyDescent="0.25"/>
    <row r="12" spans="1:3" s="13" customFormat="1" ht="12" thickBot="1" x14ac:dyDescent="0.25">
      <c r="A12" s="63"/>
      <c r="B12" s="64" t="s">
        <v>190</v>
      </c>
      <c r="C12" s="65">
        <f>C10</f>
        <v>0</v>
      </c>
    </row>
  </sheetData>
  <sheetProtection algorithmName="SHA-512" hashValue="ZWJieslSSLH8rdKznnl57uDex/ZW/3/7hQ+c5RwykIbW1zwsgT0TgkGZe2f62YjEfkcqu0+itB86N+q0/FtCPg==" saltValue="qv7hlcM5MRHueHZN0dvc+Q=="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14FF-F829-4C2B-915D-A36D560710C1}">
  <dimension ref="A1:G64"/>
  <sheetViews>
    <sheetView topLeftCell="A20" zoomScale="160" zoomScaleNormal="160" workbookViewId="0">
      <selection activeCell="C59" sqref="C59"/>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1033</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566</v>
      </c>
      <c r="D10" s="15"/>
      <c r="E10" s="15"/>
      <c r="F10" s="18"/>
      <c r="G10" s="19"/>
    </row>
    <row r="11" spans="1:7" s="14" customFormat="1" ht="11.25" x14ac:dyDescent="0.2">
      <c r="A11" s="21"/>
      <c r="B11" s="22" t="s">
        <v>1034</v>
      </c>
      <c r="C11" s="23" t="s">
        <v>1035</v>
      </c>
      <c r="D11" s="20"/>
      <c r="E11" s="20"/>
      <c r="F11" s="24"/>
      <c r="G11" s="25"/>
    </row>
    <row r="12" spans="1:7" s="1" customFormat="1" ht="29.25" x14ac:dyDescent="0.2">
      <c r="A12" s="32">
        <v>1</v>
      </c>
      <c r="B12" s="28" t="s">
        <v>1036</v>
      </c>
      <c r="C12" s="29" t="s">
        <v>1037</v>
      </c>
      <c r="D12" s="30" t="s">
        <v>158</v>
      </c>
      <c r="E12" s="33">
        <v>8</v>
      </c>
      <c r="F12" s="135"/>
      <c r="G12" s="35">
        <f t="shared" ref="G12:G19" si="0">E12*F12</f>
        <v>0</v>
      </c>
    </row>
    <row r="13" spans="1:7" s="1" customFormat="1" ht="19.5" x14ac:dyDescent="0.2">
      <c r="A13" s="32">
        <f t="shared" ref="A13:A19" si="1">A12+1</f>
        <v>2</v>
      </c>
      <c r="B13" s="28" t="s">
        <v>1038</v>
      </c>
      <c r="C13" s="29" t="s">
        <v>1039</v>
      </c>
      <c r="D13" s="30" t="s">
        <v>29</v>
      </c>
      <c r="E13" s="33">
        <v>1</v>
      </c>
      <c r="F13" s="135"/>
      <c r="G13" s="35">
        <f t="shared" si="0"/>
        <v>0</v>
      </c>
    </row>
    <row r="14" spans="1:7" s="1" customFormat="1" ht="9.75" x14ac:dyDescent="0.2">
      <c r="A14" s="32">
        <f t="shared" si="1"/>
        <v>3</v>
      </c>
      <c r="B14" s="28" t="s">
        <v>1040</v>
      </c>
      <c r="C14" s="29" t="s">
        <v>1041</v>
      </c>
      <c r="D14" s="30" t="s">
        <v>29</v>
      </c>
      <c r="E14" s="33">
        <v>2</v>
      </c>
      <c r="F14" s="135"/>
      <c r="G14" s="35">
        <f t="shared" si="0"/>
        <v>0</v>
      </c>
    </row>
    <row r="15" spans="1:7" s="1" customFormat="1" ht="9.75" x14ac:dyDescent="0.2">
      <c r="A15" s="32">
        <f t="shared" si="1"/>
        <v>4</v>
      </c>
      <c r="B15" s="28" t="s">
        <v>1042</v>
      </c>
      <c r="C15" s="29" t="s">
        <v>1043</v>
      </c>
      <c r="D15" s="30" t="s">
        <v>29</v>
      </c>
      <c r="E15" s="33">
        <v>1</v>
      </c>
      <c r="F15" s="135"/>
      <c r="G15" s="35">
        <f t="shared" si="0"/>
        <v>0</v>
      </c>
    </row>
    <row r="16" spans="1:7" s="1" customFormat="1" ht="9.75" x14ac:dyDescent="0.2">
      <c r="A16" s="32">
        <f t="shared" si="1"/>
        <v>5</v>
      </c>
      <c r="B16" s="28" t="s">
        <v>1044</v>
      </c>
      <c r="C16" s="29" t="s">
        <v>1045</v>
      </c>
      <c r="D16" s="30" t="s">
        <v>581</v>
      </c>
      <c r="E16" s="33">
        <v>32</v>
      </c>
      <c r="F16" s="135"/>
      <c r="G16" s="35">
        <f t="shared" si="0"/>
        <v>0</v>
      </c>
    </row>
    <row r="17" spans="1:7" s="1" customFormat="1" ht="9.75" x14ac:dyDescent="0.2">
      <c r="A17" s="32">
        <f t="shared" si="1"/>
        <v>6</v>
      </c>
      <c r="B17" s="28" t="s">
        <v>1046</v>
      </c>
      <c r="C17" s="29" t="s">
        <v>1047</v>
      </c>
      <c r="D17" s="30" t="s">
        <v>581</v>
      </c>
      <c r="E17" s="33">
        <v>14</v>
      </c>
      <c r="F17" s="135"/>
      <c r="G17" s="35">
        <f t="shared" si="0"/>
        <v>0</v>
      </c>
    </row>
    <row r="18" spans="1:7" s="1" customFormat="1" ht="9.75" x14ac:dyDescent="0.2">
      <c r="A18" s="32">
        <f t="shared" si="1"/>
        <v>7</v>
      </c>
      <c r="B18" s="28" t="s">
        <v>1048</v>
      </c>
      <c r="C18" s="29" t="s">
        <v>1049</v>
      </c>
      <c r="D18" s="30" t="s">
        <v>581</v>
      </c>
      <c r="E18" s="33">
        <v>17</v>
      </c>
      <c r="F18" s="135"/>
      <c r="G18" s="35">
        <f t="shared" si="0"/>
        <v>0</v>
      </c>
    </row>
    <row r="19" spans="1:7" s="1" customFormat="1" ht="9.75" x14ac:dyDescent="0.2">
      <c r="A19" s="32">
        <f t="shared" si="1"/>
        <v>8</v>
      </c>
      <c r="B19" s="28" t="s">
        <v>1050</v>
      </c>
      <c r="C19" s="29" t="s">
        <v>1051</v>
      </c>
      <c r="D19" s="30" t="s">
        <v>581</v>
      </c>
      <c r="E19" s="88">
        <v>32.96</v>
      </c>
      <c r="F19" s="135"/>
      <c r="G19" s="35">
        <f t="shared" si="0"/>
        <v>0</v>
      </c>
    </row>
    <row r="20" spans="1:7" s="1" customFormat="1" ht="9.75" customHeight="1" x14ac:dyDescent="0.2">
      <c r="A20" s="4"/>
      <c r="B20" s="91" t="s">
        <v>492</v>
      </c>
      <c r="C20" s="269" t="s">
        <v>1052</v>
      </c>
      <c r="D20" s="208"/>
      <c r="E20" s="208"/>
      <c r="F20" s="208"/>
      <c r="G20" s="270"/>
    </row>
    <row r="21" spans="1:7" s="1" customFormat="1" ht="9.75" x14ac:dyDescent="0.2">
      <c r="A21" s="32">
        <f>A19+1</f>
        <v>9</v>
      </c>
      <c r="B21" s="28" t="s">
        <v>1053</v>
      </c>
      <c r="C21" s="29" t="s">
        <v>1054</v>
      </c>
      <c r="D21" s="30" t="s">
        <v>581</v>
      </c>
      <c r="E21" s="88">
        <v>14.42</v>
      </c>
      <c r="F21" s="135"/>
      <c r="G21" s="35">
        <f>E21*F21</f>
        <v>0</v>
      </c>
    </row>
    <row r="22" spans="1:7" s="1" customFormat="1" ht="9.75" customHeight="1" x14ac:dyDescent="0.2">
      <c r="A22" s="4"/>
      <c r="B22" s="91" t="s">
        <v>492</v>
      </c>
      <c r="C22" s="269" t="s">
        <v>1055</v>
      </c>
      <c r="D22" s="208"/>
      <c r="E22" s="208"/>
      <c r="F22" s="208"/>
      <c r="G22" s="270"/>
    </row>
    <row r="23" spans="1:7" s="1" customFormat="1" ht="9.75" x14ac:dyDescent="0.2">
      <c r="A23" s="32">
        <f>A21+1</f>
        <v>10</v>
      </c>
      <c r="B23" s="28" t="s">
        <v>1056</v>
      </c>
      <c r="C23" s="29" t="s">
        <v>1057</v>
      </c>
      <c r="D23" s="30" t="s">
        <v>581</v>
      </c>
      <c r="E23" s="88">
        <v>17.510000000000002</v>
      </c>
      <c r="F23" s="135"/>
      <c r="G23" s="35">
        <f>E23*F23</f>
        <v>0</v>
      </c>
    </row>
    <row r="24" spans="1:7" s="1" customFormat="1" ht="9.75" customHeight="1" x14ac:dyDescent="0.2">
      <c r="A24" s="4"/>
      <c r="B24" s="91" t="s">
        <v>492</v>
      </c>
      <c r="C24" s="269" t="s">
        <v>1058</v>
      </c>
      <c r="D24" s="208"/>
      <c r="E24" s="208"/>
      <c r="F24" s="208"/>
      <c r="G24" s="270"/>
    </row>
    <row r="25" spans="1:7" s="1" customFormat="1" ht="9.75" x14ac:dyDescent="0.2">
      <c r="A25" s="32">
        <f>A23+1</f>
        <v>11</v>
      </c>
      <c r="B25" s="28" t="s">
        <v>1059</v>
      </c>
      <c r="C25" s="29" t="s">
        <v>1060</v>
      </c>
      <c r="D25" s="30" t="s">
        <v>581</v>
      </c>
      <c r="E25" s="88">
        <v>63</v>
      </c>
      <c r="F25" s="135"/>
      <c r="G25" s="35">
        <f>E25*F25</f>
        <v>0</v>
      </c>
    </row>
    <row r="26" spans="1:7" s="1" customFormat="1" ht="9.75" customHeight="1" x14ac:dyDescent="0.2">
      <c r="A26" s="4"/>
      <c r="B26" s="91" t="s">
        <v>492</v>
      </c>
      <c r="C26" s="269" t="s">
        <v>1061</v>
      </c>
      <c r="D26" s="208"/>
      <c r="E26" s="208"/>
      <c r="F26" s="208"/>
      <c r="G26" s="270"/>
    </row>
    <row r="27" spans="1:7" s="1" customFormat="1" ht="9.75" x14ac:dyDescent="0.2">
      <c r="A27" s="32">
        <f>A25+1</f>
        <v>12</v>
      </c>
      <c r="B27" s="28" t="s">
        <v>1062</v>
      </c>
      <c r="C27" s="29" t="s">
        <v>1063</v>
      </c>
      <c r="D27" s="30" t="s">
        <v>158</v>
      </c>
      <c r="E27" s="33">
        <v>16</v>
      </c>
      <c r="F27" s="135"/>
      <c r="G27" s="35">
        <f>E27*F27</f>
        <v>0</v>
      </c>
    </row>
    <row r="28" spans="1:7" s="1" customFormat="1" ht="9.75" x14ac:dyDescent="0.2">
      <c r="A28" s="32">
        <f>A27+1</f>
        <v>13</v>
      </c>
      <c r="B28" s="28" t="s">
        <v>1064</v>
      </c>
      <c r="C28" s="29" t="s">
        <v>1065</v>
      </c>
      <c r="D28" s="30" t="s">
        <v>598</v>
      </c>
      <c r="E28" s="90">
        <v>0.66785586000000008</v>
      </c>
      <c r="F28" s="135"/>
      <c r="G28" s="35">
        <f>E28*F28</f>
        <v>0</v>
      </c>
    </row>
    <row r="29" spans="1:7" s="14" customFormat="1" ht="11.25" x14ac:dyDescent="0.2">
      <c r="A29" s="42"/>
      <c r="B29" s="43">
        <v>721</v>
      </c>
      <c r="C29" s="44" t="s">
        <v>1066</v>
      </c>
      <c r="D29" s="45"/>
      <c r="E29" s="45"/>
      <c r="F29" s="46"/>
      <c r="G29" s="47">
        <f>SUM(G12:G28)</f>
        <v>0</v>
      </c>
    </row>
    <row r="30" spans="1:7" s="14" customFormat="1" ht="11.25" x14ac:dyDescent="0.2">
      <c r="A30" s="21"/>
      <c r="B30" s="22" t="s">
        <v>1067</v>
      </c>
      <c r="C30" s="23" t="s">
        <v>1068</v>
      </c>
      <c r="D30" s="20"/>
      <c r="E30" s="20"/>
      <c r="F30" s="24"/>
      <c r="G30" s="25"/>
    </row>
    <row r="31" spans="1:7" s="1" customFormat="1" ht="9.75" x14ac:dyDescent="0.2">
      <c r="A31" s="32">
        <f>A28+1</f>
        <v>14</v>
      </c>
      <c r="B31" s="28" t="s">
        <v>1069</v>
      </c>
      <c r="C31" s="29" t="s">
        <v>1070</v>
      </c>
      <c r="D31" s="30" t="s">
        <v>158</v>
      </c>
      <c r="E31" s="33">
        <v>2</v>
      </c>
      <c r="F31" s="135"/>
      <c r="G31" s="35">
        <f t="shared" ref="G31:G40" si="2">E31*F31</f>
        <v>0</v>
      </c>
    </row>
    <row r="32" spans="1:7" s="1" customFormat="1" ht="19.5" x14ac:dyDescent="0.2">
      <c r="A32" s="32">
        <f t="shared" ref="A32:A40" si="3">A31+1</f>
        <v>15</v>
      </c>
      <c r="B32" s="28" t="s">
        <v>1071</v>
      </c>
      <c r="C32" s="29" t="s">
        <v>1072</v>
      </c>
      <c r="D32" s="30" t="s">
        <v>581</v>
      </c>
      <c r="E32" s="33">
        <v>54</v>
      </c>
      <c r="F32" s="135"/>
      <c r="G32" s="35">
        <f t="shared" si="2"/>
        <v>0</v>
      </c>
    </row>
    <row r="33" spans="1:7" s="1" customFormat="1" ht="9.75" x14ac:dyDescent="0.2">
      <c r="A33" s="32">
        <f t="shared" si="3"/>
        <v>16</v>
      </c>
      <c r="B33" s="28" t="s">
        <v>1073</v>
      </c>
      <c r="C33" s="29" t="s">
        <v>1074</v>
      </c>
      <c r="D33" s="30" t="s">
        <v>29</v>
      </c>
      <c r="E33" s="33">
        <v>8</v>
      </c>
      <c r="F33" s="135"/>
      <c r="G33" s="35">
        <f t="shared" si="2"/>
        <v>0</v>
      </c>
    </row>
    <row r="34" spans="1:7" s="1" customFormat="1" ht="9.75" x14ac:dyDescent="0.2">
      <c r="A34" s="32">
        <f t="shared" si="3"/>
        <v>17</v>
      </c>
      <c r="B34" s="28" t="s">
        <v>1075</v>
      </c>
      <c r="C34" s="29" t="s">
        <v>1076</v>
      </c>
      <c r="D34" s="30" t="s">
        <v>29</v>
      </c>
      <c r="E34" s="33">
        <v>21</v>
      </c>
      <c r="F34" s="135"/>
      <c r="G34" s="35">
        <f t="shared" si="2"/>
        <v>0</v>
      </c>
    </row>
    <row r="35" spans="1:7" s="1" customFormat="1" ht="29.25" x14ac:dyDescent="0.2">
      <c r="A35" s="32">
        <f t="shared" si="3"/>
        <v>18</v>
      </c>
      <c r="B35" s="28" t="s">
        <v>1077</v>
      </c>
      <c r="C35" s="29" t="s">
        <v>1078</v>
      </c>
      <c r="D35" s="30" t="s">
        <v>29</v>
      </c>
      <c r="E35" s="33">
        <v>1</v>
      </c>
      <c r="F35" s="135"/>
      <c r="G35" s="35">
        <f t="shared" si="2"/>
        <v>0</v>
      </c>
    </row>
    <row r="36" spans="1:7" s="1" customFormat="1" ht="9.75" x14ac:dyDescent="0.2">
      <c r="A36" s="32">
        <f t="shared" si="3"/>
        <v>19</v>
      </c>
      <c r="B36" s="28" t="s">
        <v>1079</v>
      </c>
      <c r="C36" s="29" t="s">
        <v>1080</v>
      </c>
      <c r="D36" s="30" t="s">
        <v>29</v>
      </c>
      <c r="E36" s="33">
        <v>1</v>
      </c>
      <c r="F36" s="135"/>
      <c r="G36" s="35">
        <f t="shared" si="2"/>
        <v>0</v>
      </c>
    </row>
    <row r="37" spans="1:7" s="1" customFormat="1" ht="9.75" x14ac:dyDescent="0.2">
      <c r="A37" s="32">
        <f t="shared" si="3"/>
        <v>20</v>
      </c>
      <c r="B37" s="28" t="s">
        <v>1081</v>
      </c>
      <c r="C37" s="29" t="s">
        <v>1082</v>
      </c>
      <c r="D37" s="30" t="s">
        <v>29</v>
      </c>
      <c r="E37" s="33">
        <v>1</v>
      </c>
      <c r="F37" s="135"/>
      <c r="G37" s="35">
        <f t="shared" si="2"/>
        <v>0</v>
      </c>
    </row>
    <row r="38" spans="1:7" s="1" customFormat="1" ht="9.75" x14ac:dyDescent="0.2">
      <c r="A38" s="32">
        <f t="shared" si="3"/>
        <v>21</v>
      </c>
      <c r="B38" s="28" t="s">
        <v>1083</v>
      </c>
      <c r="C38" s="29" t="s">
        <v>1084</v>
      </c>
      <c r="D38" s="30" t="s">
        <v>581</v>
      </c>
      <c r="E38" s="33">
        <v>118</v>
      </c>
      <c r="F38" s="135"/>
      <c r="G38" s="35">
        <f t="shared" si="2"/>
        <v>0</v>
      </c>
    </row>
    <row r="39" spans="1:7" s="1" customFormat="1" ht="9.75" x14ac:dyDescent="0.2">
      <c r="A39" s="32">
        <f t="shared" si="3"/>
        <v>22</v>
      </c>
      <c r="B39" s="28" t="s">
        <v>1085</v>
      </c>
      <c r="C39" s="29" t="s">
        <v>1086</v>
      </c>
      <c r="D39" s="30" t="s">
        <v>581</v>
      </c>
      <c r="E39" s="33">
        <v>80</v>
      </c>
      <c r="F39" s="135"/>
      <c r="G39" s="35">
        <f t="shared" si="2"/>
        <v>0</v>
      </c>
    </row>
    <row r="40" spans="1:7" s="1" customFormat="1" ht="9.75" x14ac:dyDescent="0.2">
      <c r="A40" s="32">
        <f t="shared" si="3"/>
        <v>23</v>
      </c>
      <c r="B40" s="28" t="s">
        <v>582</v>
      </c>
      <c r="C40" s="29" t="s">
        <v>583</v>
      </c>
      <c r="D40" s="30" t="s">
        <v>581</v>
      </c>
      <c r="E40" s="88">
        <v>198</v>
      </c>
      <c r="F40" s="135"/>
      <c r="G40" s="35">
        <f t="shared" si="2"/>
        <v>0</v>
      </c>
    </row>
    <row r="41" spans="1:7" s="1" customFormat="1" ht="9.75" customHeight="1" x14ac:dyDescent="0.2">
      <c r="A41" s="4"/>
      <c r="B41" s="91" t="s">
        <v>492</v>
      </c>
      <c r="C41" s="269" t="s">
        <v>1087</v>
      </c>
      <c r="D41" s="208"/>
      <c r="E41" s="208"/>
      <c r="F41" s="208"/>
      <c r="G41" s="270"/>
    </row>
    <row r="42" spans="1:7" s="1" customFormat="1" ht="9.75" x14ac:dyDescent="0.2">
      <c r="A42" s="32">
        <f>A40+1</f>
        <v>24</v>
      </c>
      <c r="B42" s="28" t="s">
        <v>1088</v>
      </c>
      <c r="C42" s="29" t="s">
        <v>1089</v>
      </c>
      <c r="D42" s="30" t="s">
        <v>581</v>
      </c>
      <c r="E42" s="88">
        <v>121.54</v>
      </c>
      <c r="F42" s="135"/>
      <c r="G42" s="35">
        <f>E42*F42</f>
        <v>0</v>
      </c>
    </row>
    <row r="43" spans="1:7" s="1" customFormat="1" ht="9.75" customHeight="1" x14ac:dyDescent="0.2">
      <c r="A43" s="4"/>
      <c r="B43" s="91" t="s">
        <v>492</v>
      </c>
      <c r="C43" s="269" t="s">
        <v>1090</v>
      </c>
      <c r="D43" s="208"/>
      <c r="E43" s="208"/>
      <c r="F43" s="208"/>
      <c r="G43" s="270"/>
    </row>
    <row r="44" spans="1:7" s="1" customFormat="1" ht="9.75" x14ac:dyDescent="0.2">
      <c r="A44" s="32">
        <f>A42+1</f>
        <v>25</v>
      </c>
      <c r="B44" s="28" t="s">
        <v>1091</v>
      </c>
      <c r="C44" s="29" t="s">
        <v>1092</v>
      </c>
      <c r="D44" s="30" t="s">
        <v>581</v>
      </c>
      <c r="E44" s="88">
        <v>82.4</v>
      </c>
      <c r="F44" s="135"/>
      <c r="G44" s="35">
        <f>E44*F44</f>
        <v>0</v>
      </c>
    </row>
    <row r="45" spans="1:7" s="1" customFormat="1" ht="9.75" customHeight="1" x14ac:dyDescent="0.2">
      <c r="A45" s="4"/>
      <c r="B45" s="91" t="s">
        <v>492</v>
      </c>
      <c r="C45" s="269" t="s">
        <v>1093</v>
      </c>
      <c r="D45" s="208"/>
      <c r="E45" s="208"/>
      <c r="F45" s="208"/>
      <c r="G45" s="270"/>
    </row>
    <row r="46" spans="1:7" s="1" customFormat="1" ht="9.75" x14ac:dyDescent="0.2">
      <c r="A46" s="32">
        <f>A44+1</f>
        <v>26</v>
      </c>
      <c r="B46" s="28" t="s">
        <v>1094</v>
      </c>
      <c r="C46" s="29" t="s">
        <v>1095</v>
      </c>
      <c r="D46" s="30" t="s">
        <v>581</v>
      </c>
      <c r="E46" s="88">
        <v>198</v>
      </c>
      <c r="F46" s="135"/>
      <c r="G46" s="35">
        <f>E46*F46</f>
        <v>0</v>
      </c>
    </row>
    <row r="47" spans="1:7" s="1" customFormat="1" ht="9.75" customHeight="1" x14ac:dyDescent="0.2">
      <c r="A47" s="4"/>
      <c r="B47" s="91" t="s">
        <v>492</v>
      </c>
      <c r="C47" s="269" t="s">
        <v>1087</v>
      </c>
      <c r="D47" s="208"/>
      <c r="E47" s="208"/>
      <c r="F47" s="208"/>
      <c r="G47" s="270"/>
    </row>
    <row r="48" spans="1:7" s="1" customFormat="1" ht="9.75" x14ac:dyDescent="0.2">
      <c r="A48" s="32">
        <f>A46+1</f>
        <v>27</v>
      </c>
      <c r="B48" s="28" t="s">
        <v>1096</v>
      </c>
      <c r="C48" s="29" t="s">
        <v>1097</v>
      </c>
      <c r="D48" s="30" t="s">
        <v>581</v>
      </c>
      <c r="E48" s="88">
        <v>198</v>
      </c>
      <c r="F48" s="135"/>
      <c r="G48" s="35">
        <f>E48*F48</f>
        <v>0</v>
      </c>
    </row>
    <row r="49" spans="1:7" s="1" customFormat="1" ht="9.75" customHeight="1" x14ac:dyDescent="0.2">
      <c r="A49" s="4"/>
      <c r="B49" s="91" t="s">
        <v>492</v>
      </c>
      <c r="C49" s="269" t="s">
        <v>1087</v>
      </c>
      <c r="D49" s="208"/>
      <c r="E49" s="208"/>
      <c r="F49" s="208"/>
      <c r="G49" s="270"/>
    </row>
    <row r="50" spans="1:7" s="1" customFormat="1" ht="9.75" x14ac:dyDescent="0.2">
      <c r="A50" s="32">
        <f>A48+1</f>
        <v>28</v>
      </c>
      <c r="B50" s="28" t="s">
        <v>1098</v>
      </c>
      <c r="C50" s="29" t="s">
        <v>1099</v>
      </c>
      <c r="D50" s="30" t="s">
        <v>29</v>
      </c>
      <c r="E50" s="33">
        <v>1</v>
      </c>
      <c r="F50" s="135"/>
      <c r="G50" s="35">
        <f>E50*F50</f>
        <v>0</v>
      </c>
    </row>
    <row r="51" spans="1:7" s="1" customFormat="1" ht="9.75" x14ac:dyDescent="0.2">
      <c r="A51" s="32">
        <f>A50+1</f>
        <v>29</v>
      </c>
      <c r="B51" s="28" t="s">
        <v>1100</v>
      </c>
      <c r="C51" s="29" t="s">
        <v>595</v>
      </c>
      <c r="D51" s="30" t="s">
        <v>29</v>
      </c>
      <c r="E51" s="33">
        <v>6</v>
      </c>
      <c r="F51" s="135"/>
      <c r="G51" s="35">
        <f>E51*F51</f>
        <v>0</v>
      </c>
    </row>
    <row r="52" spans="1:7" s="1" customFormat="1" ht="9.75" x14ac:dyDescent="0.2">
      <c r="A52" s="32">
        <f>A51+1</f>
        <v>30</v>
      </c>
      <c r="B52" s="28" t="s">
        <v>1101</v>
      </c>
      <c r="C52" s="29" t="s">
        <v>1102</v>
      </c>
      <c r="D52" s="30" t="s">
        <v>158</v>
      </c>
      <c r="E52" s="33">
        <v>12</v>
      </c>
      <c r="F52" s="135"/>
      <c r="G52" s="35">
        <f>E52*F52</f>
        <v>0</v>
      </c>
    </row>
    <row r="53" spans="1:7" s="1" customFormat="1" ht="9.75" x14ac:dyDescent="0.2">
      <c r="A53" s="32">
        <f>A52+1</f>
        <v>31</v>
      </c>
      <c r="B53" s="28" t="s">
        <v>1103</v>
      </c>
      <c r="C53" s="29" t="s">
        <v>1104</v>
      </c>
      <c r="D53" s="30" t="s">
        <v>598</v>
      </c>
      <c r="E53" s="90">
        <v>9.9825720000000007E-2</v>
      </c>
      <c r="F53" s="135"/>
      <c r="G53" s="35">
        <f>E53*F53</f>
        <v>0</v>
      </c>
    </row>
    <row r="54" spans="1:7" s="14" customFormat="1" ht="11.25" x14ac:dyDescent="0.2">
      <c r="A54" s="42"/>
      <c r="B54" s="43">
        <v>722</v>
      </c>
      <c r="C54" s="44" t="s">
        <v>1105</v>
      </c>
      <c r="D54" s="45"/>
      <c r="E54" s="45"/>
      <c r="F54" s="46"/>
      <c r="G54" s="47">
        <f>SUM(G31:G53)</f>
        <v>0</v>
      </c>
    </row>
    <row r="55" spans="1:7" s="14" customFormat="1" ht="11.25" x14ac:dyDescent="0.2">
      <c r="A55" s="21"/>
      <c r="B55" s="22" t="s">
        <v>1106</v>
      </c>
      <c r="C55" s="23" t="s">
        <v>1107</v>
      </c>
      <c r="D55" s="20"/>
      <c r="E55" s="20"/>
      <c r="F55" s="24"/>
      <c r="G55" s="25"/>
    </row>
    <row r="56" spans="1:7" s="1" customFormat="1" ht="19.5" x14ac:dyDescent="0.2">
      <c r="A56" s="142">
        <f>A53+1</f>
        <v>32</v>
      </c>
      <c r="B56" s="28" t="s">
        <v>1108</v>
      </c>
      <c r="C56" s="29" t="s">
        <v>2428</v>
      </c>
      <c r="D56" s="30" t="s">
        <v>29</v>
      </c>
      <c r="E56" s="33">
        <v>4</v>
      </c>
      <c r="F56" s="135"/>
      <c r="G56" s="35">
        <f t="shared" ref="G56:G61" si="4">E56*F56</f>
        <v>0</v>
      </c>
    </row>
    <row r="57" spans="1:7" s="1" customFormat="1" ht="19.5" x14ac:dyDescent="0.2">
      <c r="A57" s="142">
        <f>A56+1</f>
        <v>33</v>
      </c>
      <c r="B57" s="28" t="s">
        <v>1109</v>
      </c>
      <c r="C57" s="29" t="s">
        <v>2433</v>
      </c>
      <c r="D57" s="30" t="s">
        <v>29</v>
      </c>
      <c r="E57" s="33">
        <v>2</v>
      </c>
      <c r="F57" s="135"/>
      <c r="G57" s="35">
        <f t="shared" si="4"/>
        <v>0</v>
      </c>
    </row>
    <row r="58" spans="1:7" s="1" customFormat="1" ht="19.5" x14ac:dyDescent="0.2">
      <c r="A58" s="142">
        <f>A57+1</f>
        <v>34</v>
      </c>
      <c r="B58" s="28" t="s">
        <v>1110</v>
      </c>
      <c r="C58" s="29" t="s">
        <v>2436</v>
      </c>
      <c r="D58" s="30" t="s">
        <v>29</v>
      </c>
      <c r="E58" s="33">
        <v>5</v>
      </c>
      <c r="F58" s="135"/>
      <c r="G58" s="35">
        <f t="shared" si="4"/>
        <v>0</v>
      </c>
    </row>
    <row r="59" spans="1:7" s="1" customFormat="1" ht="9.75" x14ac:dyDescent="0.2">
      <c r="A59" s="142">
        <f>A58+1</f>
        <v>35</v>
      </c>
      <c r="B59" s="28"/>
      <c r="C59" s="29"/>
      <c r="D59" s="30"/>
      <c r="E59" s="33"/>
      <c r="F59" s="135"/>
      <c r="G59" s="35"/>
    </row>
    <row r="60" spans="1:7" s="1" customFormat="1" ht="19.5" x14ac:dyDescent="0.2">
      <c r="A60" s="142">
        <f>A59+1</f>
        <v>36</v>
      </c>
      <c r="B60" s="28" t="s">
        <v>1111</v>
      </c>
      <c r="C60" s="29" t="s">
        <v>2437</v>
      </c>
      <c r="D60" s="30" t="s">
        <v>29</v>
      </c>
      <c r="E60" s="33">
        <v>1</v>
      </c>
      <c r="F60" s="135"/>
      <c r="G60" s="35">
        <f t="shared" si="4"/>
        <v>0</v>
      </c>
    </row>
    <row r="61" spans="1:7" s="1" customFormat="1" ht="9.75" x14ac:dyDescent="0.2">
      <c r="A61" s="32">
        <f>A60+1</f>
        <v>37</v>
      </c>
      <c r="B61" s="28" t="s">
        <v>1103</v>
      </c>
      <c r="C61" s="29" t="s">
        <v>1104</v>
      </c>
      <c r="D61" s="30" t="s">
        <v>598</v>
      </c>
      <c r="E61" s="90">
        <v>0.20499999999999999</v>
      </c>
      <c r="F61" s="135"/>
      <c r="G61" s="35">
        <f t="shared" si="4"/>
        <v>0</v>
      </c>
    </row>
    <row r="62" spans="1:7" s="14" customFormat="1" ht="12" thickBot="1" x14ac:dyDescent="0.25">
      <c r="A62" s="36"/>
      <c r="B62" s="38">
        <v>725</v>
      </c>
      <c r="C62" s="39" t="s">
        <v>1112</v>
      </c>
      <c r="D62" s="37"/>
      <c r="E62" s="37"/>
      <c r="F62" s="40"/>
      <c r="G62" s="41">
        <f>SUM(G56:G61)</f>
        <v>0</v>
      </c>
    </row>
    <row r="63" spans="1:7" ht="13.5" thickBot="1" x14ac:dyDescent="0.25">
      <c r="A63" s="48"/>
      <c r="B63" s="48"/>
      <c r="C63" s="48"/>
      <c r="D63" s="48"/>
      <c r="E63" s="48"/>
      <c r="F63" s="48"/>
      <c r="G63" s="48"/>
    </row>
    <row r="64" spans="1:7" s="14" customFormat="1" ht="13.5" thickBot="1" x14ac:dyDescent="0.25">
      <c r="A64" s="49"/>
      <c r="B64" s="50"/>
      <c r="C64" s="52" t="s">
        <v>183</v>
      </c>
      <c r="D64" s="51"/>
      <c r="E64" s="51"/>
      <c r="F64" s="271">
        <f>'KRYCÍ LIST D.1.4.1 D'!E20</f>
        <v>0</v>
      </c>
      <c r="G64" s="188"/>
    </row>
  </sheetData>
  <sheetProtection algorithmName="SHA-512" hashValue="Hz0jwMWuULRrQ+Wp8R+uxV6kffDQ2NkRKpZPvYb7XAgfdAcj1+hOjYf/DFxcyFc40POUWUs/Ha2zWoK6EwBiOw==" saltValue="Ce/lVC/5WgJiHT3zZ7+wVQ==" spinCount="100000" sheet="1" objects="1" scenarios="1"/>
  <protectedRanges>
    <protectedRange sqref="F12:F19 F21 F23 F25 F27:F28 F31 F32:F40 F42 F44 F46 F48 F50:F53 F56:F61" name="Oblast1"/>
  </protectedRanges>
  <mergeCells count="20">
    <mergeCell ref="B6:B8"/>
    <mergeCell ref="C6:C8"/>
    <mergeCell ref="D6:D8"/>
    <mergeCell ref="E6:E8"/>
    <mergeCell ref="F6:G7"/>
    <mergeCell ref="A1:E1"/>
    <mergeCell ref="F1:G1"/>
    <mergeCell ref="A2:E2"/>
    <mergeCell ref="F2:G2"/>
    <mergeCell ref="A4:G4"/>
    <mergeCell ref="C45:G45"/>
    <mergeCell ref="C47:G47"/>
    <mergeCell ref="C49:G49"/>
    <mergeCell ref="F64:G64"/>
    <mergeCell ref="C20:G20"/>
    <mergeCell ref="C22:G22"/>
    <mergeCell ref="C24:G24"/>
    <mergeCell ref="C26:G26"/>
    <mergeCell ref="C41:G41"/>
    <mergeCell ref="C43:G43"/>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C3706-5DAA-4A4B-92FA-7695FD402165}">
  <dimension ref="A1:M39"/>
  <sheetViews>
    <sheetView workbookViewId="0">
      <selection activeCell="N10" sqref="N10"/>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12.95" customHeight="1" x14ac:dyDescent="0.2">
      <c r="A4" s="257" t="s">
        <v>1031</v>
      </c>
      <c r="B4" s="151"/>
      <c r="C4" s="151"/>
      <c r="D4" s="144"/>
      <c r="E4" s="259" t="s">
        <v>1032</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f>'REKAPITULACE D.1.4.2'!C10</f>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SZ8vEMgY8gEKoDXfknhdtkz4INr/1MkmC5Pri7lvHYRev3dg0w4SV4t40/5V7Ey2jsek31yoPl+3gUhYkc8bVw==" saltValue="YffkXOQJUOpeOJ5/Qe+L8Q==" spinCount="100000" sheet="1" objects="1" scenarios="1"/>
  <protectedRanges>
    <protectedRange sqref="J10:M10 H11:M11 F30:G31 C31:D31" name="Oblast1"/>
  </protectedRanges>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0D0EA-F23A-404A-817B-4CFC3D001B90}">
  <dimension ref="A1:C12"/>
  <sheetViews>
    <sheetView workbookViewId="0">
      <selection activeCell="C1" sqref="C1"/>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684</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21</v>
      </c>
      <c r="C8" s="56"/>
    </row>
    <row r="9" spans="1:3" s="13" customFormat="1" ht="11.25" x14ac:dyDescent="0.2">
      <c r="A9" s="58" t="s">
        <v>1028</v>
      </c>
      <c r="B9" s="23" t="s">
        <v>1030</v>
      </c>
      <c r="C9" s="59">
        <f>'ROZPOČET D.1.4.2'!G301</f>
        <v>0</v>
      </c>
    </row>
    <row r="10" spans="1:3" s="13" customFormat="1" ht="12" thickBot="1" x14ac:dyDescent="0.25">
      <c r="A10" s="60"/>
      <c r="B10" s="61" t="s">
        <v>189</v>
      </c>
      <c r="C10" s="62">
        <f>SUM(C9:C9)</f>
        <v>0</v>
      </c>
    </row>
    <row r="11" spans="1:3" s="1" customFormat="1" ht="10.5" thickBot="1" x14ac:dyDescent="0.25"/>
    <row r="12" spans="1:3" s="13" customFormat="1" ht="12" thickBot="1" x14ac:dyDescent="0.25">
      <c r="A12" s="63"/>
      <c r="B12" s="64" t="s">
        <v>190</v>
      </c>
      <c r="C12" s="65">
        <f>C10</f>
        <v>0</v>
      </c>
    </row>
  </sheetData>
  <sheetProtection algorithmName="SHA-512" hashValue="lYzEyPzV2QTwvKtmoocLilMNXrU+EWghF+b3ejn7PTKcdvSDs3gNq3pklAEjeILd04B+2x4OzFKaRmj5JGPHrw==" saltValue="LgFY5OGAnE74eo0ataZvng=="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333D-62A9-41EA-8576-321539708F13}">
  <dimension ref="A1:E22"/>
  <sheetViews>
    <sheetView workbookViewId="0">
      <selection activeCell="E20" sqref="E20"/>
    </sheetView>
  </sheetViews>
  <sheetFormatPr defaultRowHeight="12.75" x14ac:dyDescent="0.2"/>
  <cols>
    <col min="1" max="1" width="17" customWidth="1"/>
    <col min="2" max="2" width="33.7109375" customWidth="1"/>
    <col min="3" max="3" width="8" customWidth="1"/>
    <col min="4" max="4" width="13.28515625" customWidth="1"/>
    <col min="5" max="5" width="13.42578125" customWidth="1"/>
  </cols>
  <sheetData>
    <row r="1" spans="1:5" ht="28.5" customHeight="1" thickBot="1" x14ac:dyDescent="0.25">
      <c r="A1" s="191" t="s">
        <v>2368</v>
      </c>
      <c r="B1" s="192"/>
      <c r="C1" s="192"/>
      <c r="D1" s="192"/>
      <c r="E1" s="192"/>
    </row>
    <row r="2" spans="1:5" ht="12.95" customHeight="1" x14ac:dyDescent="0.2">
      <c r="A2" s="99" t="s">
        <v>2369</v>
      </c>
      <c r="B2" s="193" t="s">
        <v>2370</v>
      </c>
      <c r="C2" s="194"/>
      <c r="D2" s="195"/>
      <c r="E2" s="100" t="s">
        <v>2371</v>
      </c>
    </row>
    <row r="3" spans="1:5" ht="12.95" customHeight="1" x14ac:dyDescent="0.2">
      <c r="A3" s="101" t="s">
        <v>198</v>
      </c>
      <c r="B3" s="207" t="s">
        <v>203</v>
      </c>
      <c r="C3" s="208"/>
      <c r="D3" s="209"/>
      <c r="E3" s="141"/>
    </row>
    <row r="4" spans="1:5" ht="12.95" customHeight="1" x14ac:dyDescent="0.2">
      <c r="A4" s="78" t="s">
        <v>2372</v>
      </c>
      <c r="B4" s="203" t="s">
        <v>2373</v>
      </c>
      <c r="C4" s="146"/>
      <c r="D4" s="146"/>
      <c r="E4" s="176"/>
    </row>
    <row r="5" spans="1:5" ht="12.95" customHeight="1" x14ac:dyDescent="0.2">
      <c r="A5" s="78" t="s">
        <v>204</v>
      </c>
      <c r="B5" s="203" t="s">
        <v>208</v>
      </c>
      <c r="C5" s="146"/>
      <c r="D5" s="146"/>
      <c r="E5" s="176"/>
    </row>
    <row r="6" spans="1:5" ht="12.95" customHeight="1" x14ac:dyDescent="0.2">
      <c r="A6" s="78" t="s">
        <v>205</v>
      </c>
      <c r="B6" s="203"/>
      <c r="C6" s="146"/>
      <c r="D6" s="146"/>
      <c r="E6" s="176"/>
    </row>
    <row r="7" spans="1:5" ht="12.95" customHeight="1" x14ac:dyDescent="0.2">
      <c r="A7" s="78" t="s">
        <v>207</v>
      </c>
      <c r="B7" s="203"/>
      <c r="C7" s="146"/>
      <c r="D7" s="146"/>
      <c r="E7" s="176"/>
    </row>
    <row r="8" spans="1:5" ht="12.95" customHeight="1" thickBot="1" x14ac:dyDescent="0.25">
      <c r="A8" s="78" t="s">
        <v>212</v>
      </c>
      <c r="B8" s="204" t="s">
        <v>198</v>
      </c>
      <c r="C8" s="178"/>
      <c r="D8" s="178"/>
      <c r="E8" s="181"/>
    </row>
    <row r="9" spans="1:5" ht="28.5" customHeight="1" thickBot="1" x14ac:dyDescent="0.25">
      <c r="A9" s="205" t="s">
        <v>2374</v>
      </c>
      <c r="B9" s="194"/>
      <c r="C9" s="194"/>
      <c r="D9" s="194"/>
      <c r="E9" s="196"/>
    </row>
    <row r="10" spans="1:5" ht="28.5" customHeight="1" x14ac:dyDescent="0.2">
      <c r="A10" s="102" t="s">
        <v>2375</v>
      </c>
      <c r="B10" s="103" t="s">
        <v>2376</v>
      </c>
      <c r="C10" s="104" t="s">
        <v>2377</v>
      </c>
      <c r="D10" s="105" t="s">
        <v>2378</v>
      </c>
      <c r="E10" s="106" t="s">
        <v>2379</v>
      </c>
    </row>
    <row r="11" spans="1:5" ht="25.5" x14ac:dyDescent="0.2">
      <c r="A11" s="107" t="s">
        <v>2366</v>
      </c>
      <c r="B11" s="108" t="s">
        <v>2367</v>
      </c>
      <c r="C11" s="109"/>
      <c r="D11" s="110">
        <f>'KRYCÍ LIST D.1.1-2 G'!E28</f>
        <v>0</v>
      </c>
      <c r="E11" s="111">
        <f>'KRYCÍ LIST D.1.1-2 G'!H37</f>
        <v>0</v>
      </c>
    </row>
    <row r="12" spans="1:5" ht="25.5" x14ac:dyDescent="0.2">
      <c r="A12" s="107" t="s">
        <v>1607</v>
      </c>
      <c r="B12" s="108" t="s">
        <v>1608</v>
      </c>
      <c r="C12" s="109"/>
      <c r="D12" s="110">
        <f>'KRYCÍ LIST D.1.1-2 D'!E28</f>
        <v>0</v>
      </c>
      <c r="E12" s="111">
        <f>'KRYCÍ LIST D.1.1-2 D'!H37</f>
        <v>0</v>
      </c>
    </row>
    <row r="13" spans="1:5" ht="25.5" x14ac:dyDescent="0.2">
      <c r="A13" s="107" t="s">
        <v>1253</v>
      </c>
      <c r="B13" s="108" t="s">
        <v>1254</v>
      </c>
      <c r="C13" s="109"/>
      <c r="D13" s="110">
        <f>'KRYCÍ LIST D.1.1 B'!E28</f>
        <v>0</v>
      </c>
      <c r="E13" s="111">
        <f>'KRYCÍ LIST D.1.1 B'!H37</f>
        <v>0</v>
      </c>
    </row>
    <row r="14" spans="1:5" ht="25.5" x14ac:dyDescent="0.2">
      <c r="A14" s="107" t="s">
        <v>1167</v>
      </c>
      <c r="B14" s="108" t="s">
        <v>1168</v>
      </c>
      <c r="C14" s="109"/>
      <c r="D14" s="110">
        <f>'KRYCÍ LIST D.1.4.1 G'!E28</f>
        <v>0</v>
      </c>
      <c r="E14" s="111">
        <f>'KRYCÍ LIST D.1.4.1 G'!H37</f>
        <v>0</v>
      </c>
    </row>
    <row r="15" spans="1:5" ht="25.5" x14ac:dyDescent="0.2">
      <c r="A15" s="107" t="s">
        <v>1114</v>
      </c>
      <c r="B15" s="108" t="s">
        <v>1115</v>
      </c>
      <c r="C15" s="109"/>
      <c r="D15" s="110">
        <f>'KRYCÍ LIST D.1.4.1 D'!E28</f>
        <v>0</v>
      </c>
      <c r="E15" s="111">
        <f>'KRYCÍ LIST D.1.4.1 D'!H37</f>
        <v>0</v>
      </c>
    </row>
    <row r="16" spans="1:5" x14ac:dyDescent="0.2">
      <c r="A16" s="107" t="s">
        <v>1031</v>
      </c>
      <c r="B16" s="108" t="s">
        <v>1032</v>
      </c>
      <c r="C16" s="109"/>
      <c r="D16" s="110">
        <f>'KRYCÍ LIST D.1.4.2'!E28</f>
        <v>0</v>
      </c>
      <c r="E16" s="111">
        <f>'KRYCÍ LIST D.1.4.2'!H37</f>
        <v>0</v>
      </c>
    </row>
    <row r="17" spans="1:5" x14ac:dyDescent="0.2">
      <c r="A17" s="107" t="s">
        <v>682</v>
      </c>
      <c r="B17" s="108" t="s">
        <v>683</v>
      </c>
      <c r="C17" s="109"/>
      <c r="D17" s="110">
        <f>'KRYCÍ LIST D.1.4.3 G'!E28</f>
        <v>0</v>
      </c>
      <c r="E17" s="111">
        <f>'KRYCÍ LIST D.1.4.3 G'!H37</f>
        <v>0</v>
      </c>
    </row>
    <row r="18" spans="1:5" x14ac:dyDescent="0.2">
      <c r="A18" s="107" t="s">
        <v>620</v>
      </c>
      <c r="B18" s="108" t="s">
        <v>621</v>
      </c>
      <c r="C18" s="109"/>
      <c r="D18" s="110">
        <f>'KRYCÍ LIST D.1.4.3 D'!E28</f>
        <v>0</v>
      </c>
      <c r="E18" s="111">
        <f>'KRYCÍ LIST D.1.4.3 D'!H37</f>
        <v>0</v>
      </c>
    </row>
    <row r="19" spans="1:5" ht="25.5" x14ac:dyDescent="0.2">
      <c r="A19" s="107" t="s">
        <v>556</v>
      </c>
      <c r="B19" s="108" t="s">
        <v>557</v>
      </c>
      <c r="C19" s="109"/>
      <c r="D19" s="110">
        <f>'KRYCÍ LIST D.1.4.4'!E28</f>
        <v>0</v>
      </c>
      <c r="E19" s="111">
        <f>'KRYCÍ LIST D.1.4.4'!H37</f>
        <v>0</v>
      </c>
    </row>
    <row r="20" spans="1:5" x14ac:dyDescent="0.2">
      <c r="A20" s="107" t="s">
        <v>196</v>
      </c>
      <c r="B20" s="108" t="s">
        <v>197</v>
      </c>
      <c r="C20" s="109"/>
      <c r="D20" s="110">
        <f>'KRYCÍ LIST D.1.4.5'!E28</f>
        <v>0</v>
      </c>
      <c r="E20" s="111">
        <f>'KRYCÍ LIST D.1.4.5'!H37</f>
        <v>0</v>
      </c>
    </row>
    <row r="21" spans="1:5" ht="13.5" thickBot="1" x14ac:dyDescent="0.25">
      <c r="A21" s="132" t="s">
        <v>2392</v>
      </c>
      <c r="B21" s="133" t="s">
        <v>2393</v>
      </c>
      <c r="C21" s="134"/>
      <c r="D21" s="110">
        <f>'KRYCÍ LIST VRN'!E28</f>
        <v>0</v>
      </c>
      <c r="E21" s="111">
        <f>'KRYCÍ LIST VRN'!H37</f>
        <v>0</v>
      </c>
    </row>
    <row r="22" spans="1:5" ht="19.5" customHeight="1" thickBot="1" x14ac:dyDescent="0.25">
      <c r="A22" s="158" t="s">
        <v>2380</v>
      </c>
      <c r="B22" s="159"/>
      <c r="C22" s="206"/>
      <c r="D22" s="112">
        <f>SUM(D11:D21)</f>
        <v>0</v>
      </c>
      <c r="E22" s="113">
        <f>SUM(E11:E21)</f>
        <v>0</v>
      </c>
    </row>
  </sheetData>
  <sheetProtection algorithmName="SHA-512" hashValue="5zwkZQYwuLl70ns2z0Aj27D3YjsCJ8OxzuI3XRdVmZIvKFSeFMghMvR+cVlYcPkv5FwNkHlPl4xsGQvfipX7zQ==" saltValue="Bm11lbELrafjG4JNteMLrQ==" spinCount="100000" sheet="1" objects="1" scenarios="1"/>
  <protectedRanges>
    <protectedRange sqref="E3" name="Oblast2"/>
    <protectedRange sqref="B8:E8" name="Oblast1"/>
  </protectedRanges>
  <mergeCells count="10">
    <mergeCell ref="B7:E7"/>
    <mergeCell ref="B8:E8"/>
    <mergeCell ref="A9:E9"/>
    <mergeCell ref="A22:C22"/>
    <mergeCell ref="A1:E1"/>
    <mergeCell ref="B2:D2"/>
    <mergeCell ref="B3:D3"/>
    <mergeCell ref="B4:E4"/>
    <mergeCell ref="B5:E5"/>
    <mergeCell ref="B6:E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7A8D-32F7-4B67-A5EA-2B5D45B7AB5E}">
  <dimension ref="A1:G303"/>
  <sheetViews>
    <sheetView zoomScaleNormal="100" workbookViewId="0">
      <selection activeCell="F291" sqref="F291"/>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684</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21</v>
      </c>
      <c r="D10" s="15"/>
      <c r="E10" s="15"/>
      <c r="F10" s="18"/>
      <c r="G10" s="19"/>
    </row>
    <row r="11" spans="1:7" s="14" customFormat="1" ht="11.25" x14ac:dyDescent="0.2">
      <c r="A11" s="21"/>
      <c r="B11" s="22" t="s">
        <v>685</v>
      </c>
      <c r="C11" s="23" t="s">
        <v>686</v>
      </c>
      <c r="D11" s="20"/>
      <c r="E11" s="20"/>
      <c r="F11" s="24"/>
      <c r="G11" s="25"/>
    </row>
    <row r="12" spans="1:7" s="1" customFormat="1" ht="9.75" x14ac:dyDescent="0.2">
      <c r="A12" s="26"/>
      <c r="B12" s="92" t="s">
        <v>687</v>
      </c>
      <c r="C12" s="93" t="s">
        <v>688</v>
      </c>
      <c r="D12" s="30"/>
      <c r="E12" s="27"/>
      <c r="F12" s="26"/>
      <c r="G12" s="31"/>
    </row>
    <row r="13" spans="1:7" s="1" customFormat="1" ht="9.75" x14ac:dyDescent="0.2">
      <c r="A13" s="32">
        <v>1</v>
      </c>
      <c r="B13" s="94">
        <v>36892</v>
      </c>
      <c r="C13" s="29" t="s">
        <v>689</v>
      </c>
      <c r="D13" s="30" t="s">
        <v>29</v>
      </c>
      <c r="E13" s="33">
        <v>1</v>
      </c>
      <c r="F13" s="135"/>
      <c r="G13" s="35">
        <f>E13*F13</f>
        <v>0</v>
      </c>
    </row>
    <row r="14" spans="1:7" s="1" customFormat="1" ht="390" x14ac:dyDescent="0.2">
      <c r="A14" s="26"/>
      <c r="B14" s="28"/>
      <c r="C14" s="29" t="s">
        <v>690</v>
      </c>
      <c r="D14" s="30"/>
      <c r="E14" s="27"/>
      <c r="F14" s="26"/>
      <c r="G14" s="31"/>
    </row>
    <row r="15" spans="1:7" s="1" customFormat="1" ht="19.5" x14ac:dyDescent="0.2">
      <c r="A15" s="32">
        <f>A13+1</f>
        <v>2</v>
      </c>
      <c r="B15" s="28" t="s">
        <v>691</v>
      </c>
      <c r="C15" s="29" t="s">
        <v>692</v>
      </c>
      <c r="D15" s="30" t="s">
        <v>29</v>
      </c>
      <c r="E15" s="33">
        <v>2</v>
      </c>
      <c r="F15" s="135"/>
      <c r="G15" s="35">
        <f>E15*F15</f>
        <v>0</v>
      </c>
    </row>
    <row r="16" spans="1:7" s="1" customFormat="1" ht="117" x14ac:dyDescent="0.2">
      <c r="A16" s="26"/>
      <c r="B16" s="28"/>
      <c r="C16" s="29" t="s">
        <v>693</v>
      </c>
      <c r="D16" s="30"/>
      <c r="E16" s="27"/>
      <c r="F16" s="26"/>
      <c r="G16" s="31"/>
    </row>
    <row r="17" spans="1:7" s="1" customFormat="1" ht="19.5" x14ac:dyDescent="0.2">
      <c r="A17" s="32">
        <f>A15+1</f>
        <v>3</v>
      </c>
      <c r="B17" s="28" t="s">
        <v>694</v>
      </c>
      <c r="C17" s="29" t="s">
        <v>695</v>
      </c>
      <c r="D17" s="30" t="s">
        <v>29</v>
      </c>
      <c r="E17" s="33">
        <v>7</v>
      </c>
      <c r="F17" s="135"/>
      <c r="G17" s="35">
        <f>E17*F17</f>
        <v>0</v>
      </c>
    </row>
    <row r="18" spans="1:7" s="1" customFormat="1" ht="117" x14ac:dyDescent="0.2">
      <c r="A18" s="26"/>
      <c r="B18" s="28"/>
      <c r="C18" s="29" t="s">
        <v>693</v>
      </c>
      <c r="D18" s="30"/>
      <c r="E18" s="27"/>
      <c r="F18" s="26"/>
      <c r="G18" s="31"/>
    </row>
    <row r="19" spans="1:7" s="1" customFormat="1" ht="19.5" x14ac:dyDescent="0.2">
      <c r="A19" s="32">
        <f>A17+1</f>
        <v>4</v>
      </c>
      <c r="B19" s="94">
        <v>37073</v>
      </c>
      <c r="C19" s="29" t="s">
        <v>696</v>
      </c>
      <c r="D19" s="30" t="s">
        <v>29</v>
      </c>
      <c r="E19" s="33">
        <v>1</v>
      </c>
      <c r="F19" s="135"/>
      <c r="G19" s="35">
        <f>E19*F19</f>
        <v>0</v>
      </c>
    </row>
    <row r="20" spans="1:7" s="1" customFormat="1" ht="29.25" x14ac:dyDescent="0.2">
      <c r="A20" s="26"/>
      <c r="B20" s="28"/>
      <c r="C20" s="29" t="s">
        <v>697</v>
      </c>
      <c r="D20" s="30"/>
      <c r="E20" s="27"/>
      <c r="F20" s="26"/>
      <c r="G20" s="31"/>
    </row>
    <row r="21" spans="1:7" s="1" customFormat="1" ht="19.5" x14ac:dyDescent="0.2">
      <c r="A21" s="32">
        <f>A19+1</f>
        <v>5</v>
      </c>
      <c r="B21" s="94">
        <v>37438</v>
      </c>
      <c r="C21" s="29" t="s">
        <v>696</v>
      </c>
      <c r="D21" s="30" t="s">
        <v>29</v>
      </c>
      <c r="E21" s="33">
        <v>1</v>
      </c>
      <c r="F21" s="135"/>
      <c r="G21" s="35">
        <f>E21*F21</f>
        <v>0</v>
      </c>
    </row>
    <row r="22" spans="1:7" s="1" customFormat="1" ht="29.25" x14ac:dyDescent="0.2">
      <c r="A22" s="26"/>
      <c r="B22" s="28"/>
      <c r="C22" s="29" t="s">
        <v>698</v>
      </c>
      <c r="D22" s="30"/>
      <c r="E22" s="27"/>
      <c r="F22" s="26"/>
      <c r="G22" s="31"/>
    </row>
    <row r="23" spans="1:7" s="1" customFormat="1" ht="19.5" x14ac:dyDescent="0.2">
      <c r="A23" s="32">
        <f>A21+1</f>
        <v>6</v>
      </c>
      <c r="B23" s="94">
        <v>37803</v>
      </c>
      <c r="C23" s="29" t="s">
        <v>696</v>
      </c>
      <c r="D23" s="30" t="s">
        <v>29</v>
      </c>
      <c r="E23" s="33">
        <v>1</v>
      </c>
      <c r="F23" s="135"/>
      <c r="G23" s="35">
        <f>E23*F23</f>
        <v>0</v>
      </c>
    </row>
    <row r="24" spans="1:7" s="1" customFormat="1" ht="29.25" x14ac:dyDescent="0.2">
      <c r="A24" s="26"/>
      <c r="B24" s="28"/>
      <c r="C24" s="29" t="s">
        <v>699</v>
      </c>
      <c r="D24" s="30"/>
      <c r="E24" s="27"/>
      <c r="F24" s="26"/>
      <c r="G24" s="31"/>
    </row>
    <row r="25" spans="1:7" s="1" customFormat="1" ht="19.5" x14ac:dyDescent="0.2">
      <c r="A25" s="32">
        <f>A23+1</f>
        <v>7</v>
      </c>
      <c r="B25" s="94">
        <v>38169</v>
      </c>
      <c r="C25" s="29" t="s">
        <v>696</v>
      </c>
      <c r="D25" s="30" t="s">
        <v>29</v>
      </c>
      <c r="E25" s="33">
        <v>1</v>
      </c>
      <c r="F25" s="135"/>
      <c r="G25" s="35">
        <f>E25*F25</f>
        <v>0</v>
      </c>
    </row>
    <row r="26" spans="1:7" s="1" customFormat="1" ht="29.25" x14ac:dyDescent="0.2">
      <c r="A26" s="26"/>
      <c r="B26" s="28"/>
      <c r="C26" s="29" t="s">
        <v>700</v>
      </c>
      <c r="D26" s="30"/>
      <c r="E26" s="27"/>
      <c r="F26" s="26"/>
      <c r="G26" s="31"/>
    </row>
    <row r="27" spans="1:7" s="1" customFormat="1" ht="19.5" x14ac:dyDescent="0.2">
      <c r="A27" s="32">
        <f>A25+1</f>
        <v>8</v>
      </c>
      <c r="B27" s="94">
        <v>38534</v>
      </c>
      <c r="C27" s="29" t="s">
        <v>696</v>
      </c>
      <c r="D27" s="30" t="s">
        <v>29</v>
      </c>
      <c r="E27" s="33">
        <v>1</v>
      </c>
      <c r="F27" s="135"/>
      <c r="G27" s="35">
        <f>E27*F27</f>
        <v>0</v>
      </c>
    </row>
    <row r="28" spans="1:7" s="1" customFormat="1" ht="29.25" x14ac:dyDescent="0.2">
      <c r="A28" s="26"/>
      <c r="B28" s="28"/>
      <c r="C28" s="29" t="s">
        <v>701</v>
      </c>
      <c r="D28" s="30"/>
      <c r="E28" s="27"/>
      <c r="F28" s="26"/>
      <c r="G28" s="31"/>
    </row>
    <row r="29" spans="1:7" s="1" customFormat="1" ht="19.5" x14ac:dyDescent="0.2">
      <c r="A29" s="32">
        <f>A27+1</f>
        <v>9</v>
      </c>
      <c r="B29" s="94">
        <v>38899</v>
      </c>
      <c r="C29" s="29" t="s">
        <v>696</v>
      </c>
      <c r="D29" s="30" t="s">
        <v>29</v>
      </c>
      <c r="E29" s="33">
        <v>1</v>
      </c>
      <c r="F29" s="135"/>
      <c r="G29" s="35">
        <f>E29*F29</f>
        <v>0</v>
      </c>
    </row>
    <row r="30" spans="1:7" s="1" customFormat="1" ht="29.25" x14ac:dyDescent="0.2">
      <c r="A30" s="26"/>
      <c r="B30" s="28"/>
      <c r="C30" s="29" t="s">
        <v>702</v>
      </c>
      <c r="D30" s="30"/>
      <c r="E30" s="27"/>
      <c r="F30" s="26"/>
      <c r="G30" s="31"/>
    </row>
    <row r="31" spans="1:7" s="1" customFormat="1" ht="19.5" x14ac:dyDescent="0.2">
      <c r="A31" s="32">
        <f>A29+1</f>
        <v>10</v>
      </c>
      <c r="B31" s="94">
        <v>39264</v>
      </c>
      <c r="C31" s="29" t="s">
        <v>696</v>
      </c>
      <c r="D31" s="30" t="s">
        <v>29</v>
      </c>
      <c r="E31" s="33">
        <v>1</v>
      </c>
      <c r="F31" s="135"/>
      <c r="G31" s="35">
        <f>E31*F31</f>
        <v>0</v>
      </c>
    </row>
    <row r="32" spans="1:7" s="1" customFormat="1" ht="29.25" x14ac:dyDescent="0.2">
      <c r="A32" s="26"/>
      <c r="B32" s="28"/>
      <c r="C32" s="29" t="s">
        <v>703</v>
      </c>
      <c r="D32" s="30"/>
      <c r="E32" s="27"/>
      <c r="F32" s="26"/>
      <c r="G32" s="31"/>
    </row>
    <row r="33" spans="1:7" s="1" customFormat="1" ht="19.5" x14ac:dyDescent="0.2">
      <c r="A33" s="32">
        <f>A31+1</f>
        <v>11</v>
      </c>
      <c r="B33" s="94">
        <v>39630</v>
      </c>
      <c r="C33" s="29" t="s">
        <v>696</v>
      </c>
      <c r="D33" s="30" t="s">
        <v>29</v>
      </c>
      <c r="E33" s="33">
        <v>1</v>
      </c>
      <c r="F33" s="135"/>
      <c r="G33" s="35">
        <f>E33*F33</f>
        <v>0</v>
      </c>
    </row>
    <row r="34" spans="1:7" s="1" customFormat="1" ht="29.25" x14ac:dyDescent="0.2">
      <c r="A34" s="26"/>
      <c r="B34" s="28"/>
      <c r="C34" s="29" t="s">
        <v>704</v>
      </c>
      <c r="D34" s="30"/>
      <c r="E34" s="27"/>
      <c r="F34" s="26"/>
      <c r="G34" s="31"/>
    </row>
    <row r="35" spans="1:7" s="1" customFormat="1" ht="19.5" x14ac:dyDescent="0.2">
      <c r="A35" s="32">
        <f>A33+1</f>
        <v>12</v>
      </c>
      <c r="B35" s="94">
        <v>39995</v>
      </c>
      <c r="C35" s="29" t="s">
        <v>696</v>
      </c>
      <c r="D35" s="30" t="s">
        <v>29</v>
      </c>
      <c r="E35" s="33">
        <v>1</v>
      </c>
      <c r="F35" s="135"/>
      <c r="G35" s="35">
        <f>E35*F35</f>
        <v>0</v>
      </c>
    </row>
    <row r="36" spans="1:7" s="1" customFormat="1" ht="29.25" x14ac:dyDescent="0.2">
      <c r="A36" s="26"/>
      <c r="B36" s="28"/>
      <c r="C36" s="29" t="s">
        <v>705</v>
      </c>
      <c r="D36" s="30"/>
      <c r="E36" s="27"/>
      <c r="F36" s="26"/>
      <c r="G36" s="31"/>
    </row>
    <row r="37" spans="1:7" s="1" customFormat="1" ht="19.5" x14ac:dyDescent="0.2">
      <c r="A37" s="32">
        <f>A35+1</f>
        <v>13</v>
      </c>
      <c r="B37" s="94">
        <v>40360</v>
      </c>
      <c r="C37" s="29" t="s">
        <v>696</v>
      </c>
      <c r="D37" s="30" t="s">
        <v>29</v>
      </c>
      <c r="E37" s="33">
        <v>1</v>
      </c>
      <c r="F37" s="135"/>
      <c r="G37" s="35">
        <f>E37*F37</f>
        <v>0</v>
      </c>
    </row>
    <row r="38" spans="1:7" s="1" customFormat="1" ht="29.25" x14ac:dyDescent="0.2">
      <c r="A38" s="26"/>
      <c r="B38" s="28"/>
      <c r="C38" s="29" t="s">
        <v>706</v>
      </c>
      <c r="D38" s="30"/>
      <c r="E38" s="27"/>
      <c r="F38" s="26"/>
      <c r="G38" s="31"/>
    </row>
    <row r="39" spans="1:7" s="1" customFormat="1" ht="19.5" x14ac:dyDescent="0.2">
      <c r="A39" s="32">
        <f>A37+1</f>
        <v>14</v>
      </c>
      <c r="B39" s="94">
        <v>40725</v>
      </c>
      <c r="C39" s="29" t="s">
        <v>696</v>
      </c>
      <c r="D39" s="30" t="s">
        <v>29</v>
      </c>
      <c r="E39" s="33">
        <v>1</v>
      </c>
      <c r="F39" s="135"/>
      <c r="G39" s="35">
        <f>E39*F39</f>
        <v>0</v>
      </c>
    </row>
    <row r="40" spans="1:7" s="1" customFormat="1" ht="29.25" x14ac:dyDescent="0.2">
      <c r="A40" s="26"/>
      <c r="B40" s="28"/>
      <c r="C40" s="29" t="s">
        <v>707</v>
      </c>
      <c r="D40" s="30"/>
      <c r="E40" s="27"/>
      <c r="F40" s="26"/>
      <c r="G40" s="31"/>
    </row>
    <row r="41" spans="1:7" s="1" customFormat="1" ht="19.5" x14ac:dyDescent="0.2">
      <c r="A41" s="32">
        <f>A39+1</f>
        <v>15</v>
      </c>
      <c r="B41" s="94">
        <v>41091</v>
      </c>
      <c r="C41" s="29" t="s">
        <v>696</v>
      </c>
      <c r="D41" s="30" t="s">
        <v>29</v>
      </c>
      <c r="E41" s="33">
        <v>1</v>
      </c>
      <c r="F41" s="135"/>
      <c r="G41" s="35">
        <f>E41*F41</f>
        <v>0</v>
      </c>
    </row>
    <row r="42" spans="1:7" s="1" customFormat="1" ht="29.25" x14ac:dyDescent="0.2">
      <c r="A42" s="26"/>
      <c r="B42" s="28"/>
      <c r="C42" s="29" t="s">
        <v>708</v>
      </c>
      <c r="D42" s="30"/>
      <c r="E42" s="27"/>
      <c r="F42" s="26"/>
      <c r="G42" s="31"/>
    </row>
    <row r="43" spans="1:7" s="1" customFormat="1" ht="19.5" x14ac:dyDescent="0.2">
      <c r="A43" s="32">
        <f>A41+1</f>
        <v>16</v>
      </c>
      <c r="B43" s="94">
        <v>41456</v>
      </c>
      <c r="C43" s="29" t="s">
        <v>696</v>
      </c>
      <c r="D43" s="30" t="s">
        <v>29</v>
      </c>
      <c r="E43" s="33">
        <v>1</v>
      </c>
      <c r="F43" s="135"/>
      <c r="G43" s="35">
        <f>E43*F43</f>
        <v>0</v>
      </c>
    </row>
    <row r="44" spans="1:7" s="1" customFormat="1" ht="29.25" x14ac:dyDescent="0.2">
      <c r="A44" s="26"/>
      <c r="B44" s="28"/>
      <c r="C44" s="29" t="s">
        <v>709</v>
      </c>
      <c r="D44" s="30"/>
      <c r="E44" s="27"/>
      <c r="F44" s="26"/>
      <c r="G44" s="31"/>
    </row>
    <row r="45" spans="1:7" s="1" customFormat="1" ht="19.5" x14ac:dyDescent="0.2">
      <c r="A45" s="32">
        <f>A43+1</f>
        <v>17</v>
      </c>
      <c r="B45" s="94">
        <v>41821</v>
      </c>
      <c r="C45" s="29" t="s">
        <v>696</v>
      </c>
      <c r="D45" s="30" t="s">
        <v>29</v>
      </c>
      <c r="E45" s="33">
        <v>1</v>
      </c>
      <c r="F45" s="135"/>
      <c r="G45" s="35">
        <f>E45*F45</f>
        <v>0</v>
      </c>
    </row>
    <row r="46" spans="1:7" s="1" customFormat="1" ht="29.25" x14ac:dyDescent="0.2">
      <c r="A46" s="26"/>
      <c r="B46" s="28"/>
      <c r="C46" s="29" t="s">
        <v>710</v>
      </c>
      <c r="D46" s="30"/>
      <c r="E46" s="27"/>
      <c r="F46" s="26"/>
      <c r="G46" s="31"/>
    </row>
    <row r="47" spans="1:7" s="1" customFormat="1" ht="19.5" x14ac:dyDescent="0.2">
      <c r="A47" s="32">
        <f>A45+1</f>
        <v>18</v>
      </c>
      <c r="B47" s="94">
        <v>42186</v>
      </c>
      <c r="C47" s="29" t="s">
        <v>711</v>
      </c>
      <c r="D47" s="30" t="s">
        <v>29</v>
      </c>
      <c r="E47" s="33">
        <v>1</v>
      </c>
      <c r="F47" s="135"/>
      <c r="G47" s="35">
        <f>E47*F47</f>
        <v>0</v>
      </c>
    </row>
    <row r="48" spans="1:7" s="1" customFormat="1" ht="9.75" x14ac:dyDescent="0.2">
      <c r="A48" s="26"/>
      <c r="B48" s="28"/>
      <c r="C48" s="29" t="s">
        <v>712</v>
      </c>
      <c r="D48" s="30"/>
      <c r="E48" s="27"/>
      <c r="F48" s="26"/>
      <c r="G48" s="31"/>
    </row>
    <row r="49" spans="1:7" s="1" customFormat="1" ht="19.5" x14ac:dyDescent="0.2">
      <c r="A49" s="32">
        <f>A47+1</f>
        <v>19</v>
      </c>
      <c r="B49" s="94">
        <v>42552</v>
      </c>
      <c r="C49" s="29" t="s">
        <v>711</v>
      </c>
      <c r="D49" s="30" t="s">
        <v>29</v>
      </c>
      <c r="E49" s="33">
        <v>1</v>
      </c>
      <c r="F49" s="135"/>
      <c r="G49" s="35">
        <f>E49*F49</f>
        <v>0</v>
      </c>
    </row>
    <row r="50" spans="1:7" s="1" customFormat="1" ht="9.75" x14ac:dyDescent="0.2">
      <c r="A50" s="26"/>
      <c r="B50" s="28"/>
      <c r="C50" s="29" t="s">
        <v>713</v>
      </c>
      <c r="D50" s="30"/>
      <c r="E50" s="27"/>
      <c r="F50" s="26"/>
      <c r="G50" s="31"/>
    </row>
    <row r="51" spans="1:7" s="1" customFormat="1" ht="19.5" x14ac:dyDescent="0.2">
      <c r="A51" s="32">
        <f>A49+1</f>
        <v>20</v>
      </c>
      <c r="B51" s="94">
        <v>43282</v>
      </c>
      <c r="C51" s="29" t="s">
        <v>711</v>
      </c>
      <c r="D51" s="30" t="s">
        <v>29</v>
      </c>
      <c r="E51" s="33">
        <v>1</v>
      </c>
      <c r="F51" s="135"/>
      <c r="G51" s="35">
        <f>E51*F51</f>
        <v>0</v>
      </c>
    </row>
    <row r="52" spans="1:7" s="1" customFormat="1" ht="9.75" x14ac:dyDescent="0.2">
      <c r="A52" s="26"/>
      <c r="B52" s="28"/>
      <c r="C52" s="29" t="s">
        <v>714</v>
      </c>
      <c r="D52" s="30"/>
      <c r="E52" s="27"/>
      <c r="F52" s="26"/>
      <c r="G52" s="31"/>
    </row>
    <row r="53" spans="1:7" s="1" customFormat="1" ht="19.5" x14ac:dyDescent="0.2">
      <c r="A53" s="32">
        <f>A51+1</f>
        <v>21</v>
      </c>
      <c r="B53" s="94">
        <v>43647</v>
      </c>
      <c r="C53" s="29" t="s">
        <v>711</v>
      </c>
      <c r="D53" s="30" t="s">
        <v>29</v>
      </c>
      <c r="E53" s="33">
        <v>1</v>
      </c>
      <c r="F53" s="135"/>
      <c r="G53" s="35">
        <f>E53*F53</f>
        <v>0</v>
      </c>
    </row>
    <row r="54" spans="1:7" s="1" customFormat="1" ht="9.75" x14ac:dyDescent="0.2">
      <c r="A54" s="26"/>
      <c r="B54" s="28"/>
      <c r="C54" s="29" t="s">
        <v>715</v>
      </c>
      <c r="D54" s="30"/>
      <c r="E54" s="27"/>
      <c r="F54" s="26"/>
      <c r="G54" s="31"/>
    </row>
    <row r="55" spans="1:7" s="1" customFormat="1" ht="9.75" x14ac:dyDescent="0.2">
      <c r="A55" s="32">
        <f>A53+1</f>
        <v>22</v>
      </c>
      <c r="B55" s="94">
        <v>37165</v>
      </c>
      <c r="C55" s="29" t="s">
        <v>716</v>
      </c>
      <c r="D55" s="30" t="s">
        <v>29</v>
      </c>
      <c r="E55" s="33">
        <v>2</v>
      </c>
      <c r="F55" s="135"/>
      <c r="G55" s="35">
        <f>E55*F55</f>
        <v>0</v>
      </c>
    </row>
    <row r="56" spans="1:7" s="1" customFormat="1" ht="9.75" x14ac:dyDescent="0.2">
      <c r="A56" s="26"/>
      <c r="B56" s="28"/>
      <c r="C56" s="29" t="s">
        <v>717</v>
      </c>
      <c r="D56" s="30"/>
      <c r="E56" s="27"/>
      <c r="F56" s="26"/>
      <c r="G56" s="31"/>
    </row>
    <row r="57" spans="1:7" s="1" customFormat="1" ht="9.75" x14ac:dyDescent="0.2">
      <c r="A57" s="32">
        <f>A55+1</f>
        <v>23</v>
      </c>
      <c r="B57" s="94">
        <v>37530</v>
      </c>
      <c r="C57" s="29" t="s">
        <v>718</v>
      </c>
      <c r="D57" s="30" t="s">
        <v>29</v>
      </c>
      <c r="E57" s="33">
        <v>6</v>
      </c>
      <c r="F57" s="135"/>
      <c r="G57" s="35">
        <f>E57*F57</f>
        <v>0</v>
      </c>
    </row>
    <row r="58" spans="1:7" s="1" customFormat="1" ht="9.75" x14ac:dyDescent="0.2">
      <c r="A58" s="26"/>
      <c r="B58" s="28"/>
      <c r="C58" s="29" t="s">
        <v>719</v>
      </c>
      <c r="D58" s="30"/>
      <c r="E58" s="27"/>
      <c r="F58" s="26"/>
      <c r="G58" s="31"/>
    </row>
    <row r="59" spans="1:7" s="1" customFormat="1" ht="9.75" x14ac:dyDescent="0.2">
      <c r="A59" s="32">
        <f>A57+1</f>
        <v>24</v>
      </c>
      <c r="B59" s="94">
        <v>37895</v>
      </c>
      <c r="C59" s="29" t="s">
        <v>720</v>
      </c>
      <c r="D59" s="30" t="s">
        <v>29</v>
      </c>
      <c r="E59" s="33">
        <v>6</v>
      </c>
      <c r="F59" s="135"/>
      <c r="G59" s="35">
        <f>E59*F59</f>
        <v>0</v>
      </c>
    </row>
    <row r="60" spans="1:7" s="1" customFormat="1" ht="9.75" x14ac:dyDescent="0.2">
      <c r="A60" s="26"/>
      <c r="B60" s="28"/>
      <c r="C60" s="29" t="s">
        <v>721</v>
      </c>
      <c r="D60" s="30"/>
      <c r="E60" s="27"/>
      <c r="F60" s="26"/>
      <c r="G60" s="31"/>
    </row>
    <row r="61" spans="1:7" s="1" customFormat="1" ht="9.75" x14ac:dyDescent="0.2">
      <c r="A61" s="32">
        <f>A59+1</f>
        <v>25</v>
      </c>
      <c r="B61" s="94">
        <v>37196</v>
      </c>
      <c r="C61" s="29" t="s">
        <v>722</v>
      </c>
      <c r="D61" s="30" t="s">
        <v>29</v>
      </c>
      <c r="E61" s="33">
        <v>6</v>
      </c>
      <c r="F61" s="135"/>
      <c r="G61" s="35">
        <f>E61*F61</f>
        <v>0</v>
      </c>
    </row>
    <row r="62" spans="1:7" s="1" customFormat="1" ht="29.25" x14ac:dyDescent="0.2">
      <c r="A62" s="26"/>
      <c r="B62" s="28"/>
      <c r="C62" s="29" t="s">
        <v>723</v>
      </c>
      <c r="D62" s="30"/>
      <c r="E62" s="27"/>
      <c r="F62" s="26"/>
      <c r="G62" s="31"/>
    </row>
    <row r="63" spans="1:7" s="1" customFormat="1" ht="9.75" x14ac:dyDescent="0.2">
      <c r="A63" s="32">
        <f>A61+1</f>
        <v>26</v>
      </c>
      <c r="B63" s="94">
        <v>37561</v>
      </c>
      <c r="C63" s="29" t="s">
        <v>724</v>
      </c>
      <c r="D63" s="30" t="s">
        <v>29</v>
      </c>
      <c r="E63" s="33">
        <v>2</v>
      </c>
      <c r="F63" s="135"/>
      <c r="G63" s="35">
        <f>E63*F63</f>
        <v>0</v>
      </c>
    </row>
    <row r="64" spans="1:7" s="1" customFormat="1" ht="29.25" x14ac:dyDescent="0.2">
      <c r="A64" s="26"/>
      <c r="B64" s="28"/>
      <c r="C64" s="29" t="s">
        <v>725</v>
      </c>
      <c r="D64" s="30"/>
      <c r="E64" s="27"/>
      <c r="F64" s="26"/>
      <c r="G64" s="31"/>
    </row>
    <row r="65" spans="1:7" s="1" customFormat="1" ht="9.75" x14ac:dyDescent="0.2">
      <c r="A65" s="32">
        <f>A63+1</f>
        <v>27</v>
      </c>
      <c r="B65" s="94">
        <v>37926</v>
      </c>
      <c r="C65" s="29" t="s">
        <v>726</v>
      </c>
      <c r="D65" s="30" t="s">
        <v>29</v>
      </c>
      <c r="E65" s="33">
        <v>6</v>
      </c>
      <c r="F65" s="135"/>
      <c r="G65" s="35">
        <f>E65*F65</f>
        <v>0</v>
      </c>
    </row>
    <row r="66" spans="1:7" s="1" customFormat="1" ht="29.25" x14ac:dyDescent="0.2">
      <c r="A66" s="26"/>
      <c r="B66" s="28"/>
      <c r="C66" s="29" t="s">
        <v>727</v>
      </c>
      <c r="D66" s="30"/>
      <c r="E66" s="27"/>
      <c r="F66" s="26"/>
      <c r="G66" s="31"/>
    </row>
    <row r="67" spans="1:7" s="1" customFormat="1" ht="9.75" x14ac:dyDescent="0.2">
      <c r="A67" s="32">
        <f>A65+1</f>
        <v>28</v>
      </c>
      <c r="B67" s="94">
        <v>38292</v>
      </c>
      <c r="C67" s="29" t="s">
        <v>728</v>
      </c>
      <c r="D67" s="30" t="s">
        <v>29</v>
      </c>
      <c r="E67" s="33">
        <v>3</v>
      </c>
      <c r="F67" s="135"/>
      <c r="G67" s="35">
        <f>E67*F67</f>
        <v>0</v>
      </c>
    </row>
    <row r="68" spans="1:7" s="1" customFormat="1" ht="19.5" x14ac:dyDescent="0.2">
      <c r="A68" s="26"/>
      <c r="B68" s="28"/>
      <c r="C68" s="29" t="s">
        <v>729</v>
      </c>
      <c r="D68" s="30"/>
      <c r="E68" s="27"/>
      <c r="F68" s="26"/>
      <c r="G68" s="31"/>
    </row>
    <row r="69" spans="1:7" s="1" customFormat="1" ht="9.75" x14ac:dyDescent="0.2">
      <c r="A69" s="32">
        <f>A67+1</f>
        <v>29</v>
      </c>
      <c r="B69" s="94">
        <v>38657</v>
      </c>
      <c r="C69" s="29" t="s">
        <v>730</v>
      </c>
      <c r="D69" s="30" t="s">
        <v>29</v>
      </c>
      <c r="E69" s="33">
        <v>4</v>
      </c>
      <c r="F69" s="135"/>
      <c r="G69" s="35">
        <f>E69*F69</f>
        <v>0</v>
      </c>
    </row>
    <row r="70" spans="1:7" s="1" customFormat="1" ht="19.5" x14ac:dyDescent="0.2">
      <c r="A70" s="26"/>
      <c r="B70" s="28"/>
      <c r="C70" s="29" t="s">
        <v>731</v>
      </c>
      <c r="D70" s="30"/>
      <c r="E70" s="27"/>
      <c r="F70" s="26"/>
      <c r="G70" s="31"/>
    </row>
    <row r="71" spans="1:7" s="1" customFormat="1" ht="9.75" x14ac:dyDescent="0.2">
      <c r="A71" s="32">
        <f>A69+1</f>
        <v>30</v>
      </c>
      <c r="B71" s="94">
        <v>39022</v>
      </c>
      <c r="C71" s="29" t="s">
        <v>732</v>
      </c>
      <c r="D71" s="30" t="s">
        <v>29</v>
      </c>
      <c r="E71" s="33">
        <v>1</v>
      </c>
      <c r="F71" s="135"/>
      <c r="G71" s="35">
        <f>E71*F71</f>
        <v>0</v>
      </c>
    </row>
    <row r="72" spans="1:7" s="1" customFormat="1" ht="29.25" x14ac:dyDescent="0.2">
      <c r="A72" s="26"/>
      <c r="B72" s="28"/>
      <c r="C72" s="29" t="s">
        <v>733</v>
      </c>
      <c r="D72" s="30"/>
      <c r="E72" s="27"/>
      <c r="F72" s="26"/>
      <c r="G72" s="31"/>
    </row>
    <row r="73" spans="1:7" s="1" customFormat="1" ht="9.75" x14ac:dyDescent="0.2">
      <c r="A73" s="32">
        <f>A71+1</f>
        <v>31</v>
      </c>
      <c r="B73" s="94">
        <v>39387</v>
      </c>
      <c r="C73" s="29" t="s">
        <v>734</v>
      </c>
      <c r="D73" s="30" t="s">
        <v>29</v>
      </c>
      <c r="E73" s="33">
        <v>1</v>
      </c>
      <c r="F73" s="135"/>
      <c r="G73" s="35">
        <f>E73*F73</f>
        <v>0</v>
      </c>
    </row>
    <row r="74" spans="1:7" s="1" customFormat="1" ht="19.5" x14ac:dyDescent="0.2">
      <c r="A74" s="26"/>
      <c r="B74" s="28"/>
      <c r="C74" s="29" t="s">
        <v>735</v>
      </c>
      <c r="D74" s="30"/>
      <c r="E74" s="27"/>
      <c r="F74" s="26"/>
      <c r="G74" s="31"/>
    </row>
    <row r="75" spans="1:7" s="1" customFormat="1" ht="9.75" x14ac:dyDescent="0.2">
      <c r="A75" s="32">
        <f>A73+1</f>
        <v>32</v>
      </c>
      <c r="B75" s="28" t="s">
        <v>736</v>
      </c>
      <c r="C75" s="29" t="s">
        <v>737</v>
      </c>
      <c r="D75" s="30" t="s">
        <v>158</v>
      </c>
      <c r="E75" s="33">
        <v>1</v>
      </c>
      <c r="F75" s="135"/>
      <c r="G75" s="35">
        <f>E75*F75</f>
        <v>0</v>
      </c>
    </row>
    <row r="76" spans="1:7" s="1" customFormat="1" ht="39" x14ac:dyDescent="0.2">
      <c r="A76" s="26"/>
      <c r="B76" s="28"/>
      <c r="C76" s="29" t="s">
        <v>738</v>
      </c>
      <c r="D76" s="30"/>
      <c r="E76" s="27"/>
      <c r="F76" s="26"/>
      <c r="G76" s="31"/>
    </row>
    <row r="77" spans="1:7" s="1" customFormat="1" ht="9.75" x14ac:dyDescent="0.2">
      <c r="A77" s="32">
        <f>A75+1</f>
        <v>33</v>
      </c>
      <c r="B77" s="28" t="s">
        <v>739</v>
      </c>
      <c r="C77" s="29" t="s">
        <v>737</v>
      </c>
      <c r="D77" s="30" t="s">
        <v>158</v>
      </c>
      <c r="E77" s="33">
        <v>1</v>
      </c>
      <c r="F77" s="135"/>
      <c r="G77" s="35">
        <f>E77*F77</f>
        <v>0</v>
      </c>
    </row>
    <row r="78" spans="1:7" s="1" customFormat="1" ht="39" x14ac:dyDescent="0.2">
      <c r="A78" s="26"/>
      <c r="B78" s="28"/>
      <c r="C78" s="29" t="s">
        <v>740</v>
      </c>
      <c r="D78" s="30"/>
      <c r="E78" s="27"/>
      <c r="F78" s="26"/>
      <c r="G78" s="31"/>
    </row>
    <row r="79" spans="1:7" s="1" customFormat="1" ht="9.75" x14ac:dyDescent="0.2">
      <c r="A79" s="32">
        <f>A77+1</f>
        <v>34</v>
      </c>
      <c r="B79" s="28" t="s">
        <v>741</v>
      </c>
      <c r="C79" s="29" t="s">
        <v>742</v>
      </c>
      <c r="D79" s="30" t="s">
        <v>29</v>
      </c>
      <c r="E79" s="33">
        <v>1</v>
      </c>
      <c r="F79" s="135"/>
      <c r="G79" s="35">
        <f>E79*F79</f>
        <v>0</v>
      </c>
    </row>
    <row r="80" spans="1:7" s="1" customFormat="1" ht="9.75" x14ac:dyDescent="0.2">
      <c r="A80" s="26"/>
      <c r="B80" s="28"/>
      <c r="C80" s="29" t="s">
        <v>743</v>
      </c>
      <c r="D80" s="30"/>
      <c r="E80" s="27"/>
      <c r="F80" s="26"/>
      <c r="G80" s="31"/>
    </row>
    <row r="81" spans="1:7" s="1" customFormat="1" ht="9.75" x14ac:dyDescent="0.2">
      <c r="A81" s="32">
        <f>A79+1</f>
        <v>35</v>
      </c>
      <c r="B81" s="28" t="s">
        <v>744</v>
      </c>
      <c r="C81" s="29" t="s">
        <v>745</v>
      </c>
      <c r="D81" s="30" t="s">
        <v>29</v>
      </c>
      <c r="E81" s="33">
        <v>10</v>
      </c>
      <c r="F81" s="135"/>
      <c r="G81" s="35">
        <f>E81*F81</f>
        <v>0</v>
      </c>
    </row>
    <row r="82" spans="1:7" s="1" customFormat="1" ht="9.75" x14ac:dyDescent="0.2">
      <c r="A82" s="26"/>
      <c r="B82" s="28"/>
      <c r="C82" s="29" t="s">
        <v>746</v>
      </c>
      <c r="D82" s="30"/>
      <c r="E82" s="27"/>
      <c r="F82" s="26"/>
      <c r="G82" s="31"/>
    </row>
    <row r="83" spans="1:7" s="1" customFormat="1" ht="9.75" x14ac:dyDescent="0.2">
      <c r="A83" s="32">
        <f>A81+1</f>
        <v>36</v>
      </c>
      <c r="B83" s="28" t="s">
        <v>747</v>
      </c>
      <c r="C83" s="29" t="s">
        <v>748</v>
      </c>
      <c r="D83" s="30" t="s">
        <v>29</v>
      </c>
      <c r="E83" s="33">
        <v>8</v>
      </c>
      <c r="F83" s="135"/>
      <c r="G83" s="35">
        <f>E83*F83</f>
        <v>0</v>
      </c>
    </row>
    <row r="84" spans="1:7" s="1" customFormat="1" ht="9.75" x14ac:dyDescent="0.2">
      <c r="A84" s="26"/>
      <c r="B84" s="28"/>
      <c r="C84" s="29" t="s">
        <v>749</v>
      </c>
      <c r="D84" s="30"/>
      <c r="E84" s="27"/>
      <c r="F84" s="26"/>
      <c r="G84" s="31"/>
    </row>
    <row r="85" spans="1:7" s="1" customFormat="1" ht="9.75" x14ac:dyDescent="0.2">
      <c r="A85" s="32">
        <f>A83+1</f>
        <v>37</v>
      </c>
      <c r="B85" s="28" t="s">
        <v>750</v>
      </c>
      <c r="C85" s="29" t="s">
        <v>751</v>
      </c>
      <c r="D85" s="30" t="s">
        <v>752</v>
      </c>
      <c r="E85" s="33">
        <v>6</v>
      </c>
      <c r="F85" s="135"/>
      <c r="G85" s="35">
        <f>E85*F85</f>
        <v>0</v>
      </c>
    </row>
    <row r="86" spans="1:7" s="1" customFormat="1" ht="19.5" x14ac:dyDescent="0.2">
      <c r="A86" s="26"/>
      <c r="B86" s="28"/>
      <c r="C86" s="29" t="s">
        <v>753</v>
      </c>
      <c r="D86" s="30"/>
      <c r="E86" s="27"/>
      <c r="F86" s="26"/>
      <c r="G86" s="31"/>
    </row>
    <row r="87" spans="1:7" s="1" customFormat="1" ht="9.75" x14ac:dyDescent="0.2">
      <c r="A87" s="32">
        <f>A85+1</f>
        <v>38</v>
      </c>
      <c r="B87" s="28" t="s">
        <v>754</v>
      </c>
      <c r="C87" s="29" t="s">
        <v>755</v>
      </c>
      <c r="D87" s="30" t="s">
        <v>752</v>
      </c>
      <c r="E87" s="33">
        <v>12</v>
      </c>
      <c r="F87" s="135"/>
      <c r="G87" s="35">
        <f>E87*F87</f>
        <v>0</v>
      </c>
    </row>
    <row r="88" spans="1:7" s="1" customFormat="1" ht="19.5" x14ac:dyDescent="0.2">
      <c r="A88" s="26"/>
      <c r="B88" s="28"/>
      <c r="C88" s="29" t="s">
        <v>756</v>
      </c>
      <c r="D88" s="30"/>
      <c r="E88" s="27"/>
      <c r="F88" s="26"/>
      <c r="G88" s="31"/>
    </row>
    <row r="89" spans="1:7" s="1" customFormat="1" ht="68.25" x14ac:dyDescent="0.2">
      <c r="A89" s="32">
        <f>A87+1</f>
        <v>39</v>
      </c>
      <c r="B89" s="28" t="s">
        <v>757</v>
      </c>
      <c r="C89" s="29" t="s">
        <v>758</v>
      </c>
      <c r="D89" s="30" t="s">
        <v>148</v>
      </c>
      <c r="E89" s="33">
        <v>204</v>
      </c>
      <c r="F89" s="135"/>
      <c r="G89" s="35">
        <f>E89*F89</f>
        <v>0</v>
      </c>
    </row>
    <row r="90" spans="1:7" s="1" customFormat="1" ht="68.25" x14ac:dyDescent="0.2">
      <c r="A90" s="32">
        <f>A89+1</f>
        <v>40</v>
      </c>
      <c r="B90" s="28" t="s">
        <v>759</v>
      </c>
      <c r="C90" s="29" t="s">
        <v>760</v>
      </c>
      <c r="D90" s="30" t="s">
        <v>148</v>
      </c>
      <c r="E90" s="33">
        <v>44</v>
      </c>
      <c r="F90" s="135"/>
      <c r="G90" s="35">
        <f>E90*F90</f>
        <v>0</v>
      </c>
    </row>
    <row r="91" spans="1:7" s="1" customFormat="1" ht="39" x14ac:dyDescent="0.2">
      <c r="A91" s="32">
        <f>A90+1</f>
        <v>41</v>
      </c>
      <c r="B91" s="28" t="s">
        <v>761</v>
      </c>
      <c r="C91" s="29" t="s">
        <v>762</v>
      </c>
      <c r="D91" s="30" t="s">
        <v>148</v>
      </c>
      <c r="E91" s="33">
        <v>248</v>
      </c>
      <c r="F91" s="135"/>
      <c r="G91" s="35">
        <f>E91*F91</f>
        <v>0</v>
      </c>
    </row>
    <row r="92" spans="1:7" s="1" customFormat="1" ht="29.25" x14ac:dyDescent="0.2">
      <c r="A92" s="32">
        <f>A91+1</f>
        <v>42</v>
      </c>
      <c r="B92" s="28" t="s">
        <v>763</v>
      </c>
      <c r="C92" s="29" t="s">
        <v>764</v>
      </c>
      <c r="D92" s="30" t="s">
        <v>148</v>
      </c>
      <c r="E92" s="33">
        <v>4</v>
      </c>
      <c r="F92" s="135"/>
      <c r="G92" s="35">
        <f>E92*F92</f>
        <v>0</v>
      </c>
    </row>
    <row r="93" spans="1:7" s="1" customFormat="1" ht="29.25" x14ac:dyDescent="0.2">
      <c r="A93" s="32">
        <f>A92+1</f>
        <v>43</v>
      </c>
      <c r="B93" s="28" t="s">
        <v>763</v>
      </c>
      <c r="C93" s="29" t="s">
        <v>765</v>
      </c>
      <c r="D93" s="30" t="s">
        <v>752</v>
      </c>
      <c r="E93" s="33">
        <v>28</v>
      </c>
      <c r="F93" s="135"/>
      <c r="G93" s="35">
        <f>E93*F93</f>
        <v>0</v>
      </c>
    </row>
    <row r="94" spans="1:7" s="1" customFormat="1" ht="39" x14ac:dyDescent="0.2">
      <c r="A94" s="26"/>
      <c r="B94" s="28"/>
      <c r="C94" s="29" t="s">
        <v>766</v>
      </c>
      <c r="D94" s="30"/>
      <c r="E94" s="27"/>
      <c r="F94" s="26"/>
      <c r="G94" s="31"/>
    </row>
    <row r="95" spans="1:7" s="1" customFormat="1" ht="9.75" x14ac:dyDescent="0.2">
      <c r="A95" s="32">
        <f>A93+1</f>
        <v>44</v>
      </c>
      <c r="B95" s="28" t="s">
        <v>767</v>
      </c>
      <c r="C95" s="29" t="s">
        <v>768</v>
      </c>
      <c r="D95" s="30" t="s">
        <v>769</v>
      </c>
      <c r="E95" s="33">
        <v>1</v>
      </c>
      <c r="F95" s="135"/>
      <c r="G95" s="35">
        <f>E95*F95</f>
        <v>0</v>
      </c>
    </row>
    <row r="96" spans="1:7" s="1" customFormat="1" ht="48.75" x14ac:dyDescent="0.2">
      <c r="A96" s="26"/>
      <c r="B96" s="28"/>
      <c r="C96" s="29" t="s">
        <v>770</v>
      </c>
      <c r="D96" s="30"/>
      <c r="E96" s="27"/>
      <c r="F96" s="26"/>
      <c r="G96" s="31"/>
    </row>
    <row r="97" spans="1:7" s="1" customFormat="1" ht="9.75" x14ac:dyDescent="0.2">
      <c r="A97" s="32">
        <f>A95+1</f>
        <v>45</v>
      </c>
      <c r="B97" s="28" t="s">
        <v>771</v>
      </c>
      <c r="C97" s="29" t="s">
        <v>772</v>
      </c>
      <c r="D97" s="30" t="s">
        <v>158</v>
      </c>
      <c r="E97" s="33">
        <v>1</v>
      </c>
      <c r="F97" s="135"/>
      <c r="G97" s="35">
        <f>E97*F97</f>
        <v>0</v>
      </c>
    </row>
    <row r="98" spans="1:7" s="1" customFormat="1" ht="9.75" x14ac:dyDescent="0.2">
      <c r="A98" s="26"/>
      <c r="B98" s="28"/>
      <c r="C98" s="29" t="s">
        <v>773</v>
      </c>
      <c r="D98" s="30"/>
      <c r="E98" s="27"/>
      <c r="F98" s="26"/>
      <c r="G98" s="31"/>
    </row>
    <row r="99" spans="1:7" s="1" customFormat="1" ht="9.75" x14ac:dyDescent="0.2">
      <c r="A99" s="32">
        <f>A97+1</f>
        <v>46</v>
      </c>
      <c r="B99" s="28" t="s">
        <v>774</v>
      </c>
      <c r="C99" s="29" t="s">
        <v>775</v>
      </c>
      <c r="D99" s="30" t="s">
        <v>158</v>
      </c>
      <c r="E99" s="33">
        <v>2</v>
      </c>
      <c r="F99" s="135"/>
      <c r="G99" s="35">
        <f>E99*F99</f>
        <v>0</v>
      </c>
    </row>
    <row r="100" spans="1:7" s="1" customFormat="1" ht="9.75" x14ac:dyDescent="0.2">
      <c r="A100" s="32">
        <f>A99+1</f>
        <v>47</v>
      </c>
      <c r="B100" s="28" t="s">
        <v>776</v>
      </c>
      <c r="C100" s="29" t="s">
        <v>777</v>
      </c>
      <c r="D100" s="30" t="s">
        <v>72</v>
      </c>
      <c r="E100" s="33">
        <v>8</v>
      </c>
      <c r="F100" s="135"/>
      <c r="G100" s="35">
        <f>E100*F100</f>
        <v>0</v>
      </c>
    </row>
    <row r="101" spans="1:7" s="1" customFormat="1" ht="19.5" x14ac:dyDescent="0.2">
      <c r="A101" s="26"/>
      <c r="B101" s="28"/>
      <c r="C101" s="29" t="s">
        <v>778</v>
      </c>
      <c r="D101" s="30"/>
      <c r="E101" s="27"/>
      <c r="F101" s="26"/>
      <c r="G101" s="31"/>
    </row>
    <row r="102" spans="1:7" s="1" customFormat="1" ht="9.75" x14ac:dyDescent="0.2">
      <c r="A102" s="32">
        <f>A100+1</f>
        <v>48</v>
      </c>
      <c r="B102" s="28" t="s">
        <v>779</v>
      </c>
      <c r="C102" s="29" t="s">
        <v>780</v>
      </c>
      <c r="D102" s="30" t="s">
        <v>72</v>
      </c>
      <c r="E102" s="33">
        <v>30</v>
      </c>
      <c r="F102" s="135"/>
      <c r="G102" s="35">
        <f>E102*F102</f>
        <v>0</v>
      </c>
    </row>
    <row r="103" spans="1:7" s="1" customFormat="1" ht="19.5" x14ac:dyDescent="0.2">
      <c r="A103" s="26"/>
      <c r="B103" s="28"/>
      <c r="C103" s="29" t="s">
        <v>781</v>
      </c>
      <c r="D103" s="30"/>
      <c r="E103" s="27"/>
      <c r="F103" s="26"/>
      <c r="G103" s="31"/>
    </row>
    <row r="104" spans="1:7" s="1" customFormat="1" ht="19.5" x14ac:dyDescent="0.2">
      <c r="A104" s="32">
        <f>A102+1</f>
        <v>49</v>
      </c>
      <c r="B104" s="28" t="s">
        <v>782</v>
      </c>
      <c r="C104" s="29" t="s">
        <v>783</v>
      </c>
      <c r="D104" s="30" t="s">
        <v>72</v>
      </c>
      <c r="E104" s="33">
        <v>20</v>
      </c>
      <c r="F104" s="135"/>
      <c r="G104" s="35">
        <f>E104*F104</f>
        <v>0</v>
      </c>
    </row>
    <row r="105" spans="1:7" s="1" customFormat="1" ht="9.75" x14ac:dyDescent="0.2">
      <c r="A105" s="32">
        <f>A104+1</f>
        <v>50</v>
      </c>
      <c r="B105" s="28" t="s">
        <v>784</v>
      </c>
      <c r="C105" s="29" t="s">
        <v>785</v>
      </c>
      <c r="D105" s="30" t="s">
        <v>72</v>
      </c>
      <c r="E105" s="33">
        <v>40</v>
      </c>
      <c r="F105" s="135"/>
      <c r="G105" s="35">
        <f>E105*F105</f>
        <v>0</v>
      </c>
    </row>
    <row r="106" spans="1:7" s="1" customFormat="1" ht="9.75" x14ac:dyDescent="0.2">
      <c r="A106" s="26"/>
      <c r="B106" s="28"/>
      <c r="C106" s="29"/>
      <c r="D106" s="30"/>
      <c r="E106" s="27"/>
      <c r="F106" s="26"/>
      <c r="G106" s="31"/>
    </row>
    <row r="107" spans="1:7" s="1" customFormat="1" ht="9.75" x14ac:dyDescent="0.2">
      <c r="A107" s="26"/>
      <c r="B107" s="92" t="s">
        <v>786</v>
      </c>
      <c r="C107" s="93" t="s">
        <v>787</v>
      </c>
      <c r="D107" s="30"/>
      <c r="E107" s="27"/>
      <c r="F107" s="26"/>
      <c r="G107" s="31"/>
    </row>
    <row r="108" spans="1:7" s="1" customFormat="1" ht="9.75" x14ac:dyDescent="0.2">
      <c r="A108" s="32">
        <f>A105+1</f>
        <v>51</v>
      </c>
      <c r="B108" s="94">
        <v>36983</v>
      </c>
      <c r="C108" s="29" t="s">
        <v>788</v>
      </c>
      <c r="D108" s="30" t="s">
        <v>158</v>
      </c>
      <c r="E108" s="33">
        <v>1</v>
      </c>
      <c r="F108" s="135"/>
      <c r="G108" s="35">
        <f>E108*F108</f>
        <v>0</v>
      </c>
    </row>
    <row r="109" spans="1:7" s="1" customFormat="1" ht="29.25" x14ac:dyDescent="0.2">
      <c r="A109" s="26"/>
      <c r="B109" s="28"/>
      <c r="C109" s="29" t="s">
        <v>789</v>
      </c>
      <c r="D109" s="30"/>
      <c r="E109" s="27"/>
      <c r="F109" s="26"/>
      <c r="G109" s="31"/>
    </row>
    <row r="110" spans="1:7" s="1" customFormat="1" ht="9.75" x14ac:dyDescent="0.2">
      <c r="A110" s="32">
        <f>A108+1</f>
        <v>52</v>
      </c>
      <c r="B110" s="94">
        <v>37166</v>
      </c>
      <c r="C110" s="29" t="s">
        <v>790</v>
      </c>
      <c r="D110" s="30" t="s">
        <v>29</v>
      </c>
      <c r="E110" s="33">
        <v>2</v>
      </c>
      <c r="F110" s="135"/>
      <c r="G110" s="35">
        <f>E110*F110</f>
        <v>0</v>
      </c>
    </row>
    <row r="111" spans="1:7" s="1" customFormat="1" ht="19.5" x14ac:dyDescent="0.2">
      <c r="A111" s="26"/>
      <c r="B111" s="28"/>
      <c r="C111" s="29" t="s">
        <v>791</v>
      </c>
      <c r="D111" s="30"/>
      <c r="E111" s="27"/>
      <c r="F111" s="26"/>
      <c r="G111" s="31"/>
    </row>
    <row r="112" spans="1:7" s="1" customFormat="1" ht="9.75" x14ac:dyDescent="0.2">
      <c r="A112" s="32">
        <f>A110+1</f>
        <v>53</v>
      </c>
      <c r="B112" s="94">
        <v>37197</v>
      </c>
      <c r="C112" s="29" t="s">
        <v>792</v>
      </c>
      <c r="D112" s="30" t="s">
        <v>29</v>
      </c>
      <c r="E112" s="33">
        <v>16</v>
      </c>
      <c r="F112" s="135"/>
      <c r="G112" s="35">
        <f>E112*F112</f>
        <v>0</v>
      </c>
    </row>
    <row r="113" spans="1:7" s="1" customFormat="1" ht="19.5" x14ac:dyDescent="0.2">
      <c r="A113" s="26"/>
      <c r="B113" s="28"/>
      <c r="C113" s="29" t="s">
        <v>793</v>
      </c>
      <c r="D113" s="30"/>
      <c r="E113" s="27"/>
      <c r="F113" s="26"/>
      <c r="G113" s="31"/>
    </row>
    <row r="114" spans="1:7" s="1" customFormat="1" ht="9.75" x14ac:dyDescent="0.2">
      <c r="A114" s="32">
        <f>A112+1</f>
        <v>54</v>
      </c>
      <c r="B114" s="28" t="s">
        <v>794</v>
      </c>
      <c r="C114" s="29" t="s">
        <v>795</v>
      </c>
      <c r="D114" s="30" t="s">
        <v>158</v>
      </c>
      <c r="E114" s="33">
        <v>1</v>
      </c>
      <c r="F114" s="135"/>
      <c r="G114" s="35">
        <f>E114*F114</f>
        <v>0</v>
      </c>
    </row>
    <row r="115" spans="1:7" s="1" customFormat="1" ht="19.5" x14ac:dyDescent="0.2">
      <c r="A115" s="26"/>
      <c r="B115" s="28"/>
      <c r="C115" s="29" t="s">
        <v>796</v>
      </c>
      <c r="D115" s="30"/>
      <c r="E115" s="27"/>
      <c r="F115" s="26"/>
      <c r="G115" s="31"/>
    </row>
    <row r="116" spans="1:7" s="1" customFormat="1" ht="9.75" x14ac:dyDescent="0.2">
      <c r="A116" s="32">
        <f>A114+1</f>
        <v>55</v>
      </c>
      <c r="B116" s="28" t="s">
        <v>797</v>
      </c>
      <c r="C116" s="29" t="s">
        <v>798</v>
      </c>
      <c r="D116" s="30" t="s">
        <v>29</v>
      </c>
      <c r="E116" s="33">
        <v>16</v>
      </c>
      <c r="F116" s="135"/>
      <c r="G116" s="35">
        <f>E116*F116</f>
        <v>0</v>
      </c>
    </row>
    <row r="117" spans="1:7" s="1" customFormat="1" ht="9.75" x14ac:dyDescent="0.2">
      <c r="A117" s="26"/>
      <c r="B117" s="28"/>
      <c r="C117" s="29" t="s">
        <v>799</v>
      </c>
      <c r="D117" s="30"/>
      <c r="E117" s="27"/>
      <c r="F117" s="26"/>
      <c r="G117" s="31"/>
    </row>
    <row r="118" spans="1:7" s="1" customFormat="1" ht="9.75" x14ac:dyDescent="0.2">
      <c r="A118" s="32">
        <f>A116+1</f>
        <v>56</v>
      </c>
      <c r="B118" s="28" t="s">
        <v>800</v>
      </c>
      <c r="C118" s="29" t="s">
        <v>801</v>
      </c>
      <c r="D118" s="30" t="s">
        <v>752</v>
      </c>
      <c r="E118" s="33">
        <v>32</v>
      </c>
      <c r="F118" s="135"/>
      <c r="G118" s="35">
        <f>E118*F118</f>
        <v>0</v>
      </c>
    </row>
    <row r="119" spans="1:7" s="1" customFormat="1" ht="19.5" x14ac:dyDescent="0.2">
      <c r="A119" s="26"/>
      <c r="B119" s="28"/>
      <c r="C119" s="29" t="s">
        <v>802</v>
      </c>
      <c r="D119" s="30"/>
      <c r="E119" s="27"/>
      <c r="F119" s="26"/>
      <c r="G119" s="31"/>
    </row>
    <row r="120" spans="1:7" s="1" customFormat="1" ht="9.75" x14ac:dyDescent="0.2">
      <c r="A120" s="32">
        <f>A118+1</f>
        <v>57</v>
      </c>
      <c r="B120" s="28" t="s">
        <v>803</v>
      </c>
      <c r="C120" s="29" t="s">
        <v>804</v>
      </c>
      <c r="D120" s="30" t="s">
        <v>29</v>
      </c>
      <c r="E120" s="33">
        <v>1</v>
      </c>
      <c r="F120" s="135"/>
      <c r="G120" s="35">
        <f>E120*F120</f>
        <v>0</v>
      </c>
    </row>
    <row r="121" spans="1:7" s="1" customFormat="1" ht="19.5" x14ac:dyDescent="0.2">
      <c r="A121" s="26"/>
      <c r="B121" s="28"/>
      <c r="C121" s="29" t="s">
        <v>805</v>
      </c>
      <c r="D121" s="30"/>
      <c r="E121" s="27"/>
      <c r="F121" s="26"/>
      <c r="G121" s="31"/>
    </row>
    <row r="122" spans="1:7" s="1" customFormat="1" ht="68.25" x14ac:dyDescent="0.2">
      <c r="A122" s="32">
        <f>A120+1</f>
        <v>58</v>
      </c>
      <c r="B122" s="28" t="s">
        <v>806</v>
      </c>
      <c r="C122" s="29" t="s">
        <v>760</v>
      </c>
      <c r="D122" s="30" t="s">
        <v>148</v>
      </c>
      <c r="E122" s="33">
        <v>8</v>
      </c>
      <c r="F122" s="135"/>
      <c r="G122" s="35">
        <f>E122*F122</f>
        <v>0</v>
      </c>
    </row>
    <row r="123" spans="1:7" s="1" customFormat="1" ht="39" x14ac:dyDescent="0.2">
      <c r="A123" s="32">
        <f>A122+1</f>
        <v>59</v>
      </c>
      <c r="B123" s="28" t="s">
        <v>807</v>
      </c>
      <c r="C123" s="29" t="s">
        <v>762</v>
      </c>
      <c r="D123" s="30" t="s">
        <v>148</v>
      </c>
      <c r="E123" s="33">
        <v>36</v>
      </c>
      <c r="F123" s="135"/>
      <c r="G123" s="35">
        <f>E123*F123</f>
        <v>0</v>
      </c>
    </row>
    <row r="124" spans="1:7" s="1" customFormat="1" ht="9.75" x14ac:dyDescent="0.2">
      <c r="A124" s="32">
        <f>A123+1</f>
        <v>60</v>
      </c>
      <c r="B124" s="28" t="s">
        <v>808</v>
      </c>
      <c r="C124" s="29" t="s">
        <v>809</v>
      </c>
      <c r="D124" s="30" t="s">
        <v>769</v>
      </c>
      <c r="E124" s="33">
        <v>1</v>
      </c>
      <c r="F124" s="135"/>
      <c r="G124" s="35">
        <f>E124*F124</f>
        <v>0</v>
      </c>
    </row>
    <row r="125" spans="1:7" s="1" customFormat="1" ht="39" x14ac:dyDescent="0.2">
      <c r="A125" s="26"/>
      <c r="B125" s="28"/>
      <c r="C125" s="29" t="s">
        <v>810</v>
      </c>
      <c r="D125" s="30"/>
      <c r="E125" s="27"/>
      <c r="F125" s="26"/>
      <c r="G125" s="31"/>
    </row>
    <row r="126" spans="1:7" s="1" customFormat="1" ht="9.75" x14ac:dyDescent="0.2">
      <c r="A126" s="32">
        <f>A124+1</f>
        <v>61</v>
      </c>
      <c r="B126" s="28" t="s">
        <v>811</v>
      </c>
      <c r="C126" s="29" t="s">
        <v>812</v>
      </c>
      <c r="D126" s="30" t="s">
        <v>158</v>
      </c>
      <c r="E126" s="33">
        <v>6</v>
      </c>
      <c r="F126" s="135"/>
      <c r="G126" s="35">
        <f>E126*F126</f>
        <v>0</v>
      </c>
    </row>
    <row r="127" spans="1:7" s="1" customFormat="1" ht="29.25" x14ac:dyDescent="0.2">
      <c r="A127" s="26"/>
      <c r="B127" s="28"/>
      <c r="C127" s="29" t="s">
        <v>813</v>
      </c>
      <c r="D127" s="30"/>
      <c r="E127" s="27"/>
      <c r="F127" s="26"/>
      <c r="G127" s="31"/>
    </row>
    <row r="128" spans="1:7" s="1" customFormat="1" ht="9.75" x14ac:dyDescent="0.2">
      <c r="A128" s="32">
        <f>A126+1</f>
        <v>62</v>
      </c>
      <c r="B128" s="28" t="s">
        <v>814</v>
      </c>
      <c r="C128" s="29" t="s">
        <v>777</v>
      </c>
      <c r="D128" s="30" t="s">
        <v>72</v>
      </c>
      <c r="E128" s="33">
        <v>6</v>
      </c>
      <c r="F128" s="135"/>
      <c r="G128" s="35">
        <f>E128*F128</f>
        <v>0</v>
      </c>
    </row>
    <row r="129" spans="1:7" s="1" customFormat="1" ht="19.5" x14ac:dyDescent="0.2">
      <c r="A129" s="26"/>
      <c r="B129" s="28"/>
      <c r="C129" s="29" t="s">
        <v>815</v>
      </c>
      <c r="D129" s="30"/>
      <c r="E129" s="27"/>
      <c r="F129" s="26"/>
      <c r="G129" s="31"/>
    </row>
    <row r="130" spans="1:7" s="1" customFormat="1" ht="9.75" x14ac:dyDescent="0.2">
      <c r="A130" s="32">
        <f>A128+1</f>
        <v>63</v>
      </c>
      <c r="B130" s="28" t="s">
        <v>816</v>
      </c>
      <c r="C130" s="29" t="s">
        <v>780</v>
      </c>
      <c r="D130" s="30" t="s">
        <v>72</v>
      </c>
      <c r="E130" s="33">
        <v>10</v>
      </c>
      <c r="F130" s="135"/>
      <c r="G130" s="35">
        <f>E130*F130</f>
        <v>0</v>
      </c>
    </row>
    <row r="131" spans="1:7" s="1" customFormat="1" ht="19.5" x14ac:dyDescent="0.2">
      <c r="A131" s="26"/>
      <c r="B131" s="28"/>
      <c r="C131" s="29" t="s">
        <v>817</v>
      </c>
      <c r="D131" s="30"/>
      <c r="E131" s="27"/>
      <c r="F131" s="26"/>
      <c r="G131" s="31"/>
    </row>
    <row r="132" spans="1:7" s="1" customFormat="1" ht="19.5" x14ac:dyDescent="0.2">
      <c r="A132" s="32">
        <f>A130+1</f>
        <v>64</v>
      </c>
      <c r="B132" s="28" t="s">
        <v>818</v>
      </c>
      <c r="C132" s="29" t="s">
        <v>819</v>
      </c>
      <c r="D132" s="30" t="s">
        <v>72</v>
      </c>
      <c r="E132" s="33">
        <v>20</v>
      </c>
      <c r="F132" s="135"/>
      <c r="G132" s="35">
        <f>E132*F132</f>
        <v>0</v>
      </c>
    </row>
    <row r="133" spans="1:7" s="1" customFormat="1" ht="9.75" x14ac:dyDescent="0.2">
      <c r="A133" s="32">
        <f>A132+1</f>
        <v>65</v>
      </c>
      <c r="B133" s="28" t="s">
        <v>820</v>
      </c>
      <c r="C133" s="29" t="s">
        <v>821</v>
      </c>
      <c r="D133" s="30" t="s">
        <v>72</v>
      </c>
      <c r="E133" s="33">
        <v>5</v>
      </c>
      <c r="F133" s="135"/>
      <c r="G133" s="35">
        <f>E133*F133</f>
        <v>0</v>
      </c>
    </row>
    <row r="134" spans="1:7" s="1" customFormat="1" ht="9.75" x14ac:dyDescent="0.2">
      <c r="A134" s="26"/>
      <c r="B134" s="28"/>
      <c r="C134" s="29"/>
      <c r="D134" s="30"/>
      <c r="E134" s="27"/>
      <c r="F134" s="26"/>
      <c r="G134" s="31"/>
    </row>
    <row r="135" spans="1:7" s="1" customFormat="1" ht="9.75" x14ac:dyDescent="0.2">
      <c r="A135" s="26"/>
      <c r="B135" s="92" t="s">
        <v>822</v>
      </c>
      <c r="C135" s="93" t="s">
        <v>823</v>
      </c>
      <c r="D135" s="30"/>
      <c r="E135" s="27"/>
      <c r="F135" s="26"/>
      <c r="G135" s="31"/>
    </row>
    <row r="136" spans="1:7" s="1" customFormat="1" ht="9.75" x14ac:dyDescent="0.2">
      <c r="A136" s="32">
        <f>A133+1</f>
        <v>66</v>
      </c>
      <c r="B136" s="94">
        <v>36894</v>
      </c>
      <c r="C136" s="29" t="s">
        <v>824</v>
      </c>
      <c r="D136" s="30" t="s">
        <v>29</v>
      </c>
      <c r="E136" s="33">
        <v>1</v>
      </c>
      <c r="F136" s="135"/>
      <c r="G136" s="35">
        <f>E136*F136</f>
        <v>0</v>
      </c>
    </row>
    <row r="137" spans="1:7" s="1" customFormat="1" ht="19.5" x14ac:dyDescent="0.2">
      <c r="A137" s="26"/>
      <c r="B137" s="28"/>
      <c r="C137" s="29" t="s">
        <v>825</v>
      </c>
      <c r="D137" s="30"/>
      <c r="E137" s="27"/>
      <c r="F137" s="26"/>
      <c r="G137" s="31"/>
    </row>
    <row r="138" spans="1:7" s="1" customFormat="1" ht="9.75" x14ac:dyDescent="0.2">
      <c r="A138" s="32">
        <f>A136+1</f>
        <v>67</v>
      </c>
      <c r="B138" s="94">
        <v>36925</v>
      </c>
      <c r="C138" s="29" t="s">
        <v>826</v>
      </c>
      <c r="D138" s="30" t="s">
        <v>29</v>
      </c>
      <c r="E138" s="33">
        <v>1</v>
      </c>
      <c r="F138" s="135"/>
      <c r="G138" s="35">
        <f>E138*F138</f>
        <v>0</v>
      </c>
    </row>
    <row r="139" spans="1:7" s="1" customFormat="1" ht="48.75" x14ac:dyDescent="0.2">
      <c r="A139" s="26"/>
      <c r="B139" s="28"/>
      <c r="C139" s="29" t="s">
        <v>827</v>
      </c>
      <c r="D139" s="30"/>
      <c r="E139" s="27"/>
      <c r="F139" s="26"/>
      <c r="G139" s="31"/>
    </row>
    <row r="140" spans="1:7" s="1" customFormat="1" ht="19.5" x14ac:dyDescent="0.2">
      <c r="A140" s="32">
        <f>A138+1</f>
        <v>68</v>
      </c>
      <c r="B140" s="28" t="s">
        <v>828</v>
      </c>
      <c r="C140" s="29" t="s">
        <v>829</v>
      </c>
      <c r="D140" s="30" t="s">
        <v>752</v>
      </c>
      <c r="E140" s="33">
        <v>35</v>
      </c>
      <c r="F140" s="135"/>
      <c r="G140" s="35">
        <f>E140*F140</f>
        <v>0</v>
      </c>
    </row>
    <row r="141" spans="1:7" s="1" customFormat="1" ht="9.75" x14ac:dyDescent="0.2">
      <c r="A141" s="26"/>
      <c r="B141" s="28"/>
      <c r="C141" s="29" t="s">
        <v>830</v>
      </c>
      <c r="D141" s="30"/>
      <c r="E141" s="27"/>
      <c r="F141" s="26"/>
      <c r="G141" s="31"/>
    </row>
    <row r="142" spans="1:7" s="1" customFormat="1" ht="9.75" x14ac:dyDescent="0.2">
      <c r="A142" s="32">
        <f>A140+1</f>
        <v>69</v>
      </c>
      <c r="B142" s="28" t="s">
        <v>831</v>
      </c>
      <c r="C142" s="29" t="s">
        <v>832</v>
      </c>
      <c r="D142" s="30" t="s">
        <v>752</v>
      </c>
      <c r="E142" s="33">
        <v>17</v>
      </c>
      <c r="F142" s="135"/>
      <c r="G142" s="35">
        <f>E142*F142</f>
        <v>0</v>
      </c>
    </row>
    <row r="143" spans="1:7" s="1" customFormat="1" ht="19.5" x14ac:dyDescent="0.2">
      <c r="A143" s="26"/>
      <c r="B143" s="28"/>
      <c r="C143" s="29" t="s">
        <v>833</v>
      </c>
      <c r="D143" s="30"/>
      <c r="E143" s="27"/>
      <c r="F143" s="26"/>
      <c r="G143" s="31"/>
    </row>
    <row r="144" spans="1:7" s="1" customFormat="1" ht="9.75" x14ac:dyDescent="0.2">
      <c r="A144" s="32">
        <f>A142+1</f>
        <v>70</v>
      </c>
      <c r="B144" s="28" t="s">
        <v>834</v>
      </c>
      <c r="C144" s="29" t="s">
        <v>812</v>
      </c>
      <c r="D144" s="30" t="s">
        <v>158</v>
      </c>
      <c r="E144" s="33">
        <v>3</v>
      </c>
      <c r="F144" s="135"/>
      <c r="G144" s="35">
        <f>E144*F144</f>
        <v>0</v>
      </c>
    </row>
    <row r="145" spans="1:7" s="1" customFormat="1" ht="29.25" x14ac:dyDescent="0.2">
      <c r="A145" s="26"/>
      <c r="B145" s="28"/>
      <c r="C145" s="29" t="s">
        <v>835</v>
      </c>
      <c r="D145" s="30"/>
      <c r="E145" s="27"/>
      <c r="F145" s="26"/>
      <c r="G145" s="31"/>
    </row>
    <row r="146" spans="1:7" s="1" customFormat="1" ht="9.75" x14ac:dyDescent="0.2">
      <c r="A146" s="32">
        <f>A144+1</f>
        <v>71</v>
      </c>
      <c r="B146" s="94">
        <v>37198</v>
      </c>
      <c r="C146" s="29" t="s">
        <v>836</v>
      </c>
      <c r="D146" s="30" t="s">
        <v>29</v>
      </c>
      <c r="E146" s="33">
        <v>5</v>
      </c>
      <c r="F146" s="135"/>
      <c r="G146" s="35">
        <f>E146*F146</f>
        <v>0</v>
      </c>
    </row>
    <row r="147" spans="1:7" s="1" customFormat="1" ht="29.25" x14ac:dyDescent="0.2">
      <c r="A147" s="26"/>
      <c r="B147" s="28"/>
      <c r="C147" s="29" t="s">
        <v>837</v>
      </c>
      <c r="D147" s="30"/>
      <c r="E147" s="27"/>
      <c r="F147" s="26"/>
      <c r="G147" s="31"/>
    </row>
    <row r="148" spans="1:7" s="1" customFormat="1" ht="9.75" x14ac:dyDescent="0.2">
      <c r="A148" s="32">
        <f>A146+1</f>
        <v>72</v>
      </c>
      <c r="B148" s="94">
        <v>37563</v>
      </c>
      <c r="C148" s="29" t="s">
        <v>838</v>
      </c>
      <c r="D148" s="30" t="s">
        <v>29</v>
      </c>
      <c r="E148" s="33">
        <v>1</v>
      </c>
      <c r="F148" s="135"/>
      <c r="G148" s="35">
        <f>E148*F148</f>
        <v>0</v>
      </c>
    </row>
    <row r="149" spans="1:7" s="1" customFormat="1" ht="29.25" x14ac:dyDescent="0.2">
      <c r="A149" s="26"/>
      <c r="B149" s="28"/>
      <c r="C149" s="29" t="s">
        <v>839</v>
      </c>
      <c r="D149" s="30"/>
      <c r="E149" s="27"/>
      <c r="F149" s="26"/>
      <c r="G149" s="31"/>
    </row>
    <row r="150" spans="1:7" s="1" customFormat="1" ht="9.75" x14ac:dyDescent="0.2">
      <c r="A150" s="32">
        <f>A148+1</f>
        <v>73</v>
      </c>
      <c r="B150" s="94">
        <v>37928</v>
      </c>
      <c r="C150" s="29" t="s">
        <v>840</v>
      </c>
      <c r="D150" s="30" t="s">
        <v>29</v>
      </c>
      <c r="E150" s="33">
        <v>1</v>
      </c>
      <c r="F150" s="135"/>
      <c r="G150" s="35">
        <f>E150*F150</f>
        <v>0</v>
      </c>
    </row>
    <row r="151" spans="1:7" s="1" customFormat="1" ht="19.5" x14ac:dyDescent="0.2">
      <c r="A151" s="26"/>
      <c r="B151" s="28"/>
      <c r="C151" s="29" t="s">
        <v>841</v>
      </c>
      <c r="D151" s="30"/>
      <c r="E151" s="27"/>
      <c r="F151" s="26"/>
      <c r="G151" s="31"/>
    </row>
    <row r="152" spans="1:7" s="1" customFormat="1" ht="9.75" x14ac:dyDescent="0.2">
      <c r="A152" s="32">
        <f>A150+1</f>
        <v>74</v>
      </c>
      <c r="B152" s="28" t="s">
        <v>842</v>
      </c>
      <c r="C152" s="29" t="s">
        <v>843</v>
      </c>
      <c r="D152" s="30" t="s">
        <v>29</v>
      </c>
      <c r="E152" s="33">
        <v>6</v>
      </c>
      <c r="F152" s="135"/>
      <c r="G152" s="35">
        <f>E152*F152</f>
        <v>0</v>
      </c>
    </row>
    <row r="153" spans="1:7" s="1" customFormat="1" ht="9.75" x14ac:dyDescent="0.2">
      <c r="A153" s="26"/>
      <c r="B153" s="28"/>
      <c r="C153" s="29" t="s">
        <v>844</v>
      </c>
      <c r="D153" s="30"/>
      <c r="E153" s="27"/>
      <c r="F153" s="26"/>
      <c r="G153" s="31"/>
    </row>
    <row r="154" spans="1:7" s="1" customFormat="1" ht="9.75" x14ac:dyDescent="0.2">
      <c r="A154" s="32">
        <f>A152+1</f>
        <v>75</v>
      </c>
      <c r="B154" s="28" t="s">
        <v>845</v>
      </c>
      <c r="C154" s="29" t="s">
        <v>846</v>
      </c>
      <c r="D154" s="30" t="s">
        <v>752</v>
      </c>
      <c r="E154" s="33">
        <v>15</v>
      </c>
      <c r="F154" s="135"/>
      <c r="G154" s="35">
        <f>E154*F154</f>
        <v>0</v>
      </c>
    </row>
    <row r="155" spans="1:7" s="1" customFormat="1" ht="19.5" x14ac:dyDescent="0.2">
      <c r="A155" s="26"/>
      <c r="B155" s="28"/>
      <c r="C155" s="29" t="s">
        <v>847</v>
      </c>
      <c r="D155" s="30"/>
      <c r="E155" s="27"/>
      <c r="F155" s="26"/>
      <c r="G155" s="31"/>
    </row>
    <row r="156" spans="1:7" s="1" customFormat="1" ht="19.5" x14ac:dyDescent="0.2">
      <c r="A156" s="32">
        <f>A154+1</f>
        <v>76</v>
      </c>
      <c r="B156" s="28" t="s">
        <v>848</v>
      </c>
      <c r="C156" s="29" t="s">
        <v>849</v>
      </c>
      <c r="D156" s="30" t="s">
        <v>148</v>
      </c>
      <c r="E156" s="33">
        <v>29</v>
      </c>
      <c r="F156" s="135"/>
      <c r="G156" s="35">
        <f>E156*F156</f>
        <v>0</v>
      </c>
    </row>
    <row r="157" spans="1:7" s="1" customFormat="1" ht="39" x14ac:dyDescent="0.2">
      <c r="A157" s="32">
        <f>A156+1</f>
        <v>77</v>
      </c>
      <c r="B157" s="28" t="s">
        <v>850</v>
      </c>
      <c r="C157" s="29" t="s">
        <v>762</v>
      </c>
      <c r="D157" s="30" t="s">
        <v>148</v>
      </c>
      <c r="E157" s="33">
        <v>29</v>
      </c>
      <c r="F157" s="135"/>
      <c r="G157" s="35">
        <f>E157*F157</f>
        <v>0</v>
      </c>
    </row>
    <row r="158" spans="1:7" s="1" customFormat="1" ht="9.75" x14ac:dyDescent="0.2">
      <c r="A158" s="32">
        <f>A157+1</f>
        <v>78</v>
      </c>
      <c r="B158" s="28" t="s">
        <v>828</v>
      </c>
      <c r="C158" s="29" t="s">
        <v>851</v>
      </c>
      <c r="D158" s="30" t="s">
        <v>769</v>
      </c>
      <c r="E158" s="33">
        <v>1</v>
      </c>
      <c r="F158" s="135"/>
      <c r="G158" s="35">
        <f>E158*F158</f>
        <v>0</v>
      </c>
    </row>
    <row r="159" spans="1:7" s="1" customFormat="1" ht="39" x14ac:dyDescent="0.2">
      <c r="A159" s="26"/>
      <c r="B159" s="28"/>
      <c r="C159" s="29" t="s">
        <v>852</v>
      </c>
      <c r="D159" s="30"/>
      <c r="E159" s="27"/>
      <c r="F159" s="26"/>
      <c r="G159" s="31"/>
    </row>
    <row r="160" spans="1:7" s="1" customFormat="1" ht="9.75" x14ac:dyDescent="0.2">
      <c r="A160" s="32">
        <f>A158+1</f>
        <v>79</v>
      </c>
      <c r="B160" s="28" t="s">
        <v>834</v>
      </c>
      <c r="C160" s="29" t="s">
        <v>777</v>
      </c>
      <c r="D160" s="30" t="s">
        <v>72</v>
      </c>
      <c r="E160" s="33">
        <v>8</v>
      </c>
      <c r="F160" s="135"/>
      <c r="G160" s="35">
        <f>E160*F160</f>
        <v>0</v>
      </c>
    </row>
    <row r="161" spans="1:7" s="1" customFormat="1" ht="19.5" x14ac:dyDescent="0.2">
      <c r="A161" s="26"/>
      <c r="B161" s="28"/>
      <c r="C161" s="29" t="s">
        <v>853</v>
      </c>
      <c r="D161" s="30"/>
      <c r="E161" s="27"/>
      <c r="F161" s="26"/>
      <c r="G161" s="31"/>
    </row>
    <row r="162" spans="1:7" s="1" customFormat="1" ht="9.75" x14ac:dyDescent="0.2">
      <c r="A162" s="32">
        <f>A160+1</f>
        <v>80</v>
      </c>
      <c r="B162" s="28" t="s">
        <v>854</v>
      </c>
      <c r="C162" s="29" t="s">
        <v>780</v>
      </c>
      <c r="D162" s="30" t="s">
        <v>72</v>
      </c>
      <c r="E162" s="33">
        <v>10</v>
      </c>
      <c r="F162" s="135"/>
      <c r="G162" s="35">
        <f>E162*F162</f>
        <v>0</v>
      </c>
    </row>
    <row r="163" spans="1:7" s="1" customFormat="1" ht="19.5" x14ac:dyDescent="0.2">
      <c r="A163" s="26"/>
      <c r="B163" s="28"/>
      <c r="C163" s="29" t="s">
        <v>855</v>
      </c>
      <c r="D163" s="30"/>
      <c r="E163" s="27"/>
      <c r="F163" s="26"/>
      <c r="G163" s="31"/>
    </row>
    <row r="164" spans="1:7" s="1" customFormat="1" ht="19.5" x14ac:dyDescent="0.2">
      <c r="A164" s="32">
        <f>A162+1</f>
        <v>81</v>
      </c>
      <c r="B164" s="28" t="s">
        <v>856</v>
      </c>
      <c r="C164" s="29" t="s">
        <v>857</v>
      </c>
      <c r="D164" s="30" t="s">
        <v>72</v>
      </c>
      <c r="E164" s="33">
        <v>5</v>
      </c>
      <c r="F164" s="135"/>
      <c r="G164" s="35">
        <f>E164*F164</f>
        <v>0</v>
      </c>
    </row>
    <row r="165" spans="1:7" s="1" customFormat="1" ht="9.75" x14ac:dyDescent="0.2">
      <c r="A165" s="32">
        <f>A164+1</f>
        <v>82</v>
      </c>
      <c r="B165" s="28" t="s">
        <v>858</v>
      </c>
      <c r="C165" s="29" t="s">
        <v>859</v>
      </c>
      <c r="D165" s="30" t="s">
        <v>72</v>
      </c>
      <c r="E165" s="33">
        <v>5</v>
      </c>
      <c r="F165" s="135"/>
      <c r="G165" s="35">
        <f>E165*F165</f>
        <v>0</v>
      </c>
    </row>
    <row r="166" spans="1:7" s="1" customFormat="1" ht="9.75" x14ac:dyDescent="0.2">
      <c r="A166" s="26"/>
      <c r="B166" s="28"/>
      <c r="C166" s="29"/>
      <c r="D166" s="30"/>
      <c r="E166" s="27"/>
      <c r="F166" s="26"/>
      <c r="G166" s="31"/>
    </row>
    <row r="167" spans="1:7" s="1" customFormat="1" ht="9.75" x14ac:dyDescent="0.2">
      <c r="A167" s="26"/>
      <c r="B167" s="92" t="s">
        <v>860</v>
      </c>
      <c r="C167" s="93" t="s">
        <v>861</v>
      </c>
      <c r="D167" s="30"/>
      <c r="E167" s="27"/>
      <c r="F167" s="26"/>
      <c r="G167" s="31"/>
    </row>
    <row r="168" spans="1:7" s="1" customFormat="1" ht="9.75" x14ac:dyDescent="0.2">
      <c r="A168" s="32">
        <f>A165+1</f>
        <v>83</v>
      </c>
      <c r="B168" s="94">
        <v>36985</v>
      </c>
      <c r="C168" s="29" t="s">
        <v>862</v>
      </c>
      <c r="D168" s="30" t="s">
        <v>158</v>
      </c>
      <c r="E168" s="33">
        <v>1</v>
      </c>
      <c r="F168" s="135"/>
      <c r="G168" s="35">
        <f>E168*F168</f>
        <v>0</v>
      </c>
    </row>
    <row r="169" spans="1:7" s="1" customFormat="1" ht="29.25" x14ac:dyDescent="0.2">
      <c r="A169" s="26"/>
      <c r="B169" s="28"/>
      <c r="C169" s="29" t="s">
        <v>863</v>
      </c>
      <c r="D169" s="30"/>
      <c r="E169" s="27"/>
      <c r="F169" s="26"/>
      <c r="G169" s="31"/>
    </row>
    <row r="170" spans="1:7" s="1" customFormat="1" ht="9.75" x14ac:dyDescent="0.2">
      <c r="A170" s="32">
        <f>A168+1</f>
        <v>84</v>
      </c>
      <c r="B170" s="94">
        <v>37350</v>
      </c>
      <c r="C170" s="29" t="s">
        <v>862</v>
      </c>
      <c r="D170" s="30" t="s">
        <v>158</v>
      </c>
      <c r="E170" s="33">
        <v>1</v>
      </c>
      <c r="F170" s="135"/>
      <c r="G170" s="35">
        <f>E170*F170</f>
        <v>0</v>
      </c>
    </row>
    <row r="171" spans="1:7" s="1" customFormat="1" ht="29.25" x14ac:dyDescent="0.2">
      <c r="A171" s="26"/>
      <c r="B171" s="28"/>
      <c r="C171" s="29" t="s">
        <v>864</v>
      </c>
      <c r="D171" s="30"/>
      <c r="E171" s="27"/>
      <c r="F171" s="26"/>
      <c r="G171" s="31"/>
    </row>
    <row r="172" spans="1:7" s="1" customFormat="1" ht="9.75" x14ac:dyDescent="0.2">
      <c r="A172" s="32">
        <f>A170+1</f>
        <v>85</v>
      </c>
      <c r="B172" s="94">
        <v>37199</v>
      </c>
      <c r="C172" s="29" t="s">
        <v>865</v>
      </c>
      <c r="D172" s="30" t="s">
        <v>29</v>
      </c>
      <c r="E172" s="33">
        <v>1</v>
      </c>
      <c r="F172" s="135"/>
      <c r="G172" s="35">
        <f>E172*F172</f>
        <v>0</v>
      </c>
    </row>
    <row r="173" spans="1:7" s="1" customFormat="1" ht="19.5" x14ac:dyDescent="0.2">
      <c r="A173" s="26"/>
      <c r="B173" s="28"/>
      <c r="C173" s="29" t="s">
        <v>866</v>
      </c>
      <c r="D173" s="30"/>
      <c r="E173" s="27"/>
      <c r="F173" s="26"/>
      <c r="G173" s="31"/>
    </row>
    <row r="174" spans="1:7" s="1" customFormat="1" ht="9.75" x14ac:dyDescent="0.2">
      <c r="A174" s="32">
        <f>A172+1</f>
        <v>86</v>
      </c>
      <c r="B174" s="94">
        <v>37564</v>
      </c>
      <c r="C174" s="29" t="s">
        <v>867</v>
      </c>
      <c r="D174" s="30" t="s">
        <v>29</v>
      </c>
      <c r="E174" s="33">
        <v>1</v>
      </c>
      <c r="F174" s="135"/>
      <c r="G174" s="35">
        <f>E174*F174</f>
        <v>0</v>
      </c>
    </row>
    <row r="175" spans="1:7" s="1" customFormat="1" ht="19.5" x14ac:dyDescent="0.2">
      <c r="A175" s="26"/>
      <c r="B175" s="28"/>
      <c r="C175" s="29" t="s">
        <v>868</v>
      </c>
      <c r="D175" s="30"/>
      <c r="E175" s="27"/>
      <c r="F175" s="26"/>
      <c r="G175" s="31"/>
    </row>
    <row r="176" spans="1:7" s="1" customFormat="1" ht="9.75" x14ac:dyDescent="0.2">
      <c r="A176" s="32">
        <f>A174+1</f>
        <v>87</v>
      </c>
      <c r="B176" s="94">
        <v>37929</v>
      </c>
      <c r="C176" s="29" t="s">
        <v>869</v>
      </c>
      <c r="D176" s="30" t="s">
        <v>29</v>
      </c>
      <c r="E176" s="33">
        <v>1</v>
      </c>
      <c r="F176" s="135"/>
      <c r="G176" s="35">
        <f>E176*F176</f>
        <v>0</v>
      </c>
    </row>
    <row r="177" spans="1:7" s="1" customFormat="1" ht="19.5" x14ac:dyDescent="0.2">
      <c r="A177" s="26"/>
      <c r="B177" s="28"/>
      <c r="C177" s="29" t="s">
        <v>870</v>
      </c>
      <c r="D177" s="30"/>
      <c r="E177" s="27"/>
      <c r="F177" s="26"/>
      <c r="G177" s="31"/>
    </row>
    <row r="178" spans="1:7" s="1" customFormat="1" ht="9.75" x14ac:dyDescent="0.2">
      <c r="A178" s="32">
        <f>A176+1</f>
        <v>88</v>
      </c>
      <c r="B178" s="94">
        <v>38295</v>
      </c>
      <c r="C178" s="29" t="s">
        <v>871</v>
      </c>
      <c r="D178" s="30" t="s">
        <v>29</v>
      </c>
      <c r="E178" s="33">
        <v>1</v>
      </c>
      <c r="F178" s="135"/>
      <c r="G178" s="35">
        <f>E178*F178</f>
        <v>0</v>
      </c>
    </row>
    <row r="179" spans="1:7" s="1" customFormat="1" ht="19.5" x14ac:dyDescent="0.2">
      <c r="A179" s="26"/>
      <c r="B179" s="28"/>
      <c r="C179" s="29" t="s">
        <v>872</v>
      </c>
      <c r="D179" s="30"/>
      <c r="E179" s="27"/>
      <c r="F179" s="26"/>
      <c r="G179" s="31"/>
    </row>
    <row r="180" spans="1:7" s="1" customFormat="1" ht="9.75" x14ac:dyDescent="0.2">
      <c r="A180" s="32">
        <f>A178+1</f>
        <v>89</v>
      </c>
      <c r="B180" s="28" t="s">
        <v>873</v>
      </c>
      <c r="C180" s="29" t="s">
        <v>874</v>
      </c>
      <c r="D180" s="30" t="s">
        <v>29</v>
      </c>
      <c r="E180" s="33">
        <v>1</v>
      </c>
      <c r="F180" s="135"/>
      <c r="G180" s="35">
        <f>E180*F180</f>
        <v>0</v>
      </c>
    </row>
    <row r="181" spans="1:7" s="1" customFormat="1" ht="19.5" x14ac:dyDescent="0.2">
      <c r="A181" s="26"/>
      <c r="B181" s="28"/>
      <c r="C181" s="29" t="s">
        <v>875</v>
      </c>
      <c r="D181" s="30"/>
      <c r="E181" s="27"/>
      <c r="F181" s="26"/>
      <c r="G181" s="31"/>
    </row>
    <row r="182" spans="1:7" s="1" customFormat="1" ht="9.75" x14ac:dyDescent="0.2">
      <c r="A182" s="32">
        <f>A180+1</f>
        <v>90</v>
      </c>
      <c r="B182" s="28" t="s">
        <v>876</v>
      </c>
      <c r="C182" s="29" t="s">
        <v>877</v>
      </c>
      <c r="D182" s="30" t="s">
        <v>29</v>
      </c>
      <c r="E182" s="33">
        <v>1</v>
      </c>
      <c r="F182" s="135"/>
      <c r="G182" s="35">
        <f>E182*F182</f>
        <v>0</v>
      </c>
    </row>
    <row r="183" spans="1:7" s="1" customFormat="1" ht="19.5" x14ac:dyDescent="0.2">
      <c r="A183" s="26"/>
      <c r="B183" s="28"/>
      <c r="C183" s="29" t="s">
        <v>878</v>
      </c>
      <c r="D183" s="30"/>
      <c r="E183" s="27"/>
      <c r="F183" s="26"/>
      <c r="G183" s="31"/>
    </row>
    <row r="184" spans="1:7" s="1" customFormat="1" ht="9.75" x14ac:dyDescent="0.2">
      <c r="A184" s="32">
        <f>A182+1</f>
        <v>91</v>
      </c>
      <c r="B184" s="28" t="s">
        <v>879</v>
      </c>
      <c r="C184" s="29" t="s">
        <v>880</v>
      </c>
      <c r="D184" s="30" t="s">
        <v>29</v>
      </c>
      <c r="E184" s="33">
        <v>1</v>
      </c>
      <c r="F184" s="135"/>
      <c r="G184" s="35">
        <f>E184*F184</f>
        <v>0</v>
      </c>
    </row>
    <row r="185" spans="1:7" s="1" customFormat="1" ht="19.5" x14ac:dyDescent="0.2">
      <c r="A185" s="26"/>
      <c r="B185" s="28"/>
      <c r="C185" s="29" t="s">
        <v>881</v>
      </c>
      <c r="D185" s="30"/>
      <c r="E185" s="27"/>
      <c r="F185" s="26"/>
      <c r="G185" s="31"/>
    </row>
    <row r="186" spans="1:7" s="1" customFormat="1" ht="9.75" x14ac:dyDescent="0.2">
      <c r="A186" s="32">
        <f>A184+1</f>
        <v>92</v>
      </c>
      <c r="B186" s="28" t="s">
        <v>882</v>
      </c>
      <c r="C186" s="29" t="s">
        <v>883</v>
      </c>
      <c r="D186" s="30" t="s">
        <v>29</v>
      </c>
      <c r="E186" s="33">
        <v>1</v>
      </c>
      <c r="F186" s="135"/>
      <c r="G186" s="35">
        <f>E186*F186</f>
        <v>0</v>
      </c>
    </row>
    <row r="187" spans="1:7" s="1" customFormat="1" ht="19.5" x14ac:dyDescent="0.2">
      <c r="A187" s="26"/>
      <c r="B187" s="28"/>
      <c r="C187" s="29" t="s">
        <v>884</v>
      </c>
      <c r="D187" s="30"/>
      <c r="E187" s="27"/>
      <c r="F187" s="26"/>
      <c r="G187" s="31"/>
    </row>
    <row r="188" spans="1:7" s="1" customFormat="1" ht="9.75" x14ac:dyDescent="0.2">
      <c r="A188" s="32">
        <f>A186+1</f>
        <v>93</v>
      </c>
      <c r="B188" s="28" t="s">
        <v>885</v>
      </c>
      <c r="C188" s="29" t="s">
        <v>886</v>
      </c>
      <c r="D188" s="30" t="s">
        <v>29</v>
      </c>
      <c r="E188" s="33">
        <v>1</v>
      </c>
      <c r="F188" s="135"/>
      <c r="G188" s="35">
        <f>E188*F188</f>
        <v>0</v>
      </c>
    </row>
    <row r="189" spans="1:7" s="1" customFormat="1" ht="19.5" x14ac:dyDescent="0.2">
      <c r="A189" s="26"/>
      <c r="B189" s="28"/>
      <c r="C189" s="29" t="s">
        <v>887</v>
      </c>
      <c r="D189" s="30"/>
      <c r="E189" s="27"/>
      <c r="F189" s="26"/>
      <c r="G189" s="31"/>
    </row>
    <row r="190" spans="1:7" s="1" customFormat="1" ht="9.75" x14ac:dyDescent="0.2">
      <c r="A190" s="32">
        <f>A188+1</f>
        <v>94</v>
      </c>
      <c r="B190" s="28" t="s">
        <v>888</v>
      </c>
      <c r="C190" s="29" t="s">
        <v>886</v>
      </c>
      <c r="D190" s="30" t="s">
        <v>29</v>
      </c>
      <c r="E190" s="33">
        <v>1</v>
      </c>
      <c r="F190" s="135"/>
      <c r="G190" s="35">
        <f>E190*F190</f>
        <v>0</v>
      </c>
    </row>
    <row r="191" spans="1:7" s="1" customFormat="1" ht="19.5" x14ac:dyDescent="0.2">
      <c r="A191" s="26"/>
      <c r="B191" s="28"/>
      <c r="C191" s="29" t="s">
        <v>889</v>
      </c>
      <c r="D191" s="30"/>
      <c r="E191" s="27"/>
      <c r="F191" s="26"/>
      <c r="G191" s="31"/>
    </row>
    <row r="192" spans="1:7" s="1" customFormat="1" ht="9.75" x14ac:dyDescent="0.2">
      <c r="A192" s="32">
        <f>A190+1</f>
        <v>95</v>
      </c>
      <c r="B192" s="28" t="s">
        <v>890</v>
      </c>
      <c r="C192" s="29" t="s">
        <v>891</v>
      </c>
      <c r="D192" s="30" t="s">
        <v>29</v>
      </c>
      <c r="E192" s="33">
        <v>1</v>
      </c>
      <c r="F192" s="135"/>
      <c r="G192" s="35">
        <f>E192*F192</f>
        <v>0</v>
      </c>
    </row>
    <row r="193" spans="1:7" s="1" customFormat="1" ht="19.5" x14ac:dyDescent="0.2">
      <c r="A193" s="26"/>
      <c r="B193" s="28"/>
      <c r="C193" s="29" t="s">
        <v>892</v>
      </c>
      <c r="D193" s="30"/>
      <c r="E193" s="27"/>
      <c r="F193" s="26"/>
      <c r="G193" s="31"/>
    </row>
    <row r="194" spans="1:7" s="1" customFormat="1" ht="9.75" x14ac:dyDescent="0.2">
      <c r="A194" s="32">
        <f>A192+1</f>
        <v>96</v>
      </c>
      <c r="B194" s="28" t="s">
        <v>893</v>
      </c>
      <c r="C194" s="29" t="s">
        <v>894</v>
      </c>
      <c r="D194" s="30" t="s">
        <v>29</v>
      </c>
      <c r="E194" s="33">
        <v>1</v>
      </c>
      <c r="F194" s="135"/>
      <c r="G194" s="35">
        <f>E194*F194</f>
        <v>0</v>
      </c>
    </row>
    <row r="195" spans="1:7" s="1" customFormat="1" ht="19.5" x14ac:dyDescent="0.2">
      <c r="A195" s="26"/>
      <c r="B195" s="28"/>
      <c r="C195" s="29" t="s">
        <v>895</v>
      </c>
      <c r="D195" s="30"/>
      <c r="E195" s="27"/>
      <c r="F195" s="26"/>
      <c r="G195" s="31"/>
    </row>
    <row r="196" spans="1:7" s="1" customFormat="1" ht="68.25" x14ac:dyDescent="0.2">
      <c r="A196" s="32">
        <f>A194+1</f>
        <v>97</v>
      </c>
      <c r="B196" s="28" t="s">
        <v>896</v>
      </c>
      <c r="C196" s="29" t="s">
        <v>760</v>
      </c>
      <c r="D196" s="30" t="s">
        <v>148</v>
      </c>
      <c r="E196" s="33">
        <v>5</v>
      </c>
      <c r="F196" s="135"/>
      <c r="G196" s="35">
        <f>E196*F196</f>
        <v>0</v>
      </c>
    </row>
    <row r="197" spans="1:7" s="1" customFormat="1" ht="19.5" x14ac:dyDescent="0.2">
      <c r="A197" s="32">
        <f>A196+1</f>
        <v>98</v>
      </c>
      <c r="B197" s="28" t="s">
        <v>897</v>
      </c>
      <c r="C197" s="29" t="s">
        <v>849</v>
      </c>
      <c r="D197" s="30" t="s">
        <v>148</v>
      </c>
      <c r="E197" s="33">
        <v>4</v>
      </c>
      <c r="F197" s="135"/>
      <c r="G197" s="35">
        <f>E197*F197</f>
        <v>0</v>
      </c>
    </row>
    <row r="198" spans="1:7" s="1" customFormat="1" ht="39" x14ac:dyDescent="0.2">
      <c r="A198" s="32">
        <f>A197+1</f>
        <v>99</v>
      </c>
      <c r="B198" s="28" t="s">
        <v>898</v>
      </c>
      <c r="C198" s="29" t="s">
        <v>762</v>
      </c>
      <c r="D198" s="30" t="s">
        <v>148</v>
      </c>
      <c r="E198" s="33">
        <v>34</v>
      </c>
      <c r="F198" s="135"/>
      <c r="G198" s="35">
        <f>E198*F198</f>
        <v>0</v>
      </c>
    </row>
    <row r="199" spans="1:7" s="1" customFormat="1" ht="9.75" x14ac:dyDescent="0.2">
      <c r="A199" s="32">
        <f>A198+1</f>
        <v>100</v>
      </c>
      <c r="B199" s="28" t="s">
        <v>899</v>
      </c>
      <c r="C199" s="29" t="s">
        <v>900</v>
      </c>
      <c r="D199" s="30" t="s">
        <v>769</v>
      </c>
      <c r="E199" s="33">
        <v>1</v>
      </c>
      <c r="F199" s="135"/>
      <c r="G199" s="35">
        <f>E199*F199</f>
        <v>0</v>
      </c>
    </row>
    <row r="200" spans="1:7" s="1" customFormat="1" ht="39" x14ac:dyDescent="0.2">
      <c r="A200" s="26"/>
      <c r="B200" s="28"/>
      <c r="C200" s="29" t="s">
        <v>901</v>
      </c>
      <c r="D200" s="30"/>
      <c r="E200" s="27"/>
      <c r="F200" s="26"/>
      <c r="G200" s="31"/>
    </row>
    <row r="201" spans="1:7" s="1" customFormat="1" ht="9.75" x14ac:dyDescent="0.2">
      <c r="A201" s="32">
        <f>A199+1</f>
        <v>101</v>
      </c>
      <c r="B201" s="28" t="s">
        <v>902</v>
      </c>
      <c r="C201" s="29" t="s">
        <v>777</v>
      </c>
      <c r="D201" s="30" t="s">
        <v>72</v>
      </c>
      <c r="E201" s="33">
        <v>8</v>
      </c>
      <c r="F201" s="135"/>
      <c r="G201" s="35">
        <f>E201*F201</f>
        <v>0</v>
      </c>
    </row>
    <row r="202" spans="1:7" s="1" customFormat="1" ht="19.5" x14ac:dyDescent="0.2">
      <c r="A202" s="26"/>
      <c r="B202" s="28"/>
      <c r="C202" s="29" t="s">
        <v>815</v>
      </c>
      <c r="D202" s="30"/>
      <c r="E202" s="27"/>
      <c r="F202" s="26"/>
      <c r="G202" s="31"/>
    </row>
    <row r="203" spans="1:7" s="1" customFormat="1" ht="19.5" x14ac:dyDescent="0.2">
      <c r="A203" s="32">
        <f>A201+1</f>
        <v>102</v>
      </c>
      <c r="B203" s="28" t="s">
        <v>903</v>
      </c>
      <c r="C203" s="29" t="s">
        <v>904</v>
      </c>
      <c r="D203" s="30" t="s">
        <v>72</v>
      </c>
      <c r="E203" s="33">
        <v>20</v>
      </c>
      <c r="F203" s="135"/>
      <c r="G203" s="35">
        <f>E203*F203</f>
        <v>0</v>
      </c>
    </row>
    <row r="204" spans="1:7" s="1" customFormat="1" ht="9.75" x14ac:dyDescent="0.2">
      <c r="A204" s="32">
        <f>A203+1</f>
        <v>103</v>
      </c>
      <c r="B204" s="28" t="s">
        <v>905</v>
      </c>
      <c r="C204" s="29" t="s">
        <v>906</v>
      </c>
      <c r="D204" s="30" t="s">
        <v>72</v>
      </c>
      <c r="E204" s="33">
        <v>2</v>
      </c>
      <c r="F204" s="135"/>
      <c r="G204" s="35">
        <f>E204*F204</f>
        <v>0</v>
      </c>
    </row>
    <row r="205" spans="1:7" s="1" customFormat="1" ht="9.75" x14ac:dyDescent="0.2">
      <c r="A205" s="26"/>
      <c r="B205" s="28"/>
      <c r="C205" s="29"/>
      <c r="D205" s="30"/>
      <c r="E205" s="27"/>
      <c r="F205" s="26"/>
      <c r="G205" s="31"/>
    </row>
    <row r="206" spans="1:7" s="1" customFormat="1" ht="9.75" x14ac:dyDescent="0.2">
      <c r="A206" s="137"/>
      <c r="B206" s="138" t="s">
        <v>907</v>
      </c>
      <c r="C206" s="139" t="s">
        <v>908</v>
      </c>
      <c r="D206" s="30"/>
      <c r="E206" s="27"/>
      <c r="F206" s="26"/>
      <c r="G206" s="31"/>
    </row>
    <row r="207" spans="1:7" s="1" customFormat="1" ht="19.5" x14ac:dyDescent="0.2">
      <c r="A207" s="32">
        <f>A204+1</f>
        <v>104</v>
      </c>
      <c r="B207" s="28" t="s">
        <v>909</v>
      </c>
      <c r="C207" s="29" t="s">
        <v>692</v>
      </c>
      <c r="D207" s="30" t="s">
        <v>158</v>
      </c>
      <c r="E207" s="33">
        <v>2</v>
      </c>
      <c r="F207" s="135"/>
      <c r="G207" s="35">
        <f>E207*F207</f>
        <v>0</v>
      </c>
    </row>
    <row r="208" spans="1:7" s="1" customFormat="1" ht="78" x14ac:dyDescent="0.2">
      <c r="A208" s="26"/>
      <c r="B208" s="28"/>
      <c r="C208" s="29" t="s">
        <v>910</v>
      </c>
      <c r="D208" s="30"/>
      <c r="E208" s="27"/>
      <c r="F208" s="26"/>
      <c r="G208" s="31"/>
    </row>
    <row r="209" spans="1:7" s="1" customFormat="1" ht="39" x14ac:dyDescent="0.2">
      <c r="A209" s="32">
        <f>A207+1</f>
        <v>105</v>
      </c>
      <c r="B209" s="28" t="s">
        <v>911</v>
      </c>
      <c r="C209" s="29" t="s">
        <v>912</v>
      </c>
      <c r="D209" s="30" t="s">
        <v>158</v>
      </c>
      <c r="E209" s="33">
        <v>2</v>
      </c>
      <c r="F209" s="135"/>
      <c r="G209" s="35">
        <f>E209*F209</f>
        <v>0</v>
      </c>
    </row>
    <row r="210" spans="1:7" s="1" customFormat="1" ht="9.75" x14ac:dyDescent="0.2">
      <c r="A210" s="32">
        <f>A209+1</f>
        <v>106</v>
      </c>
      <c r="B210" s="94">
        <v>37261</v>
      </c>
      <c r="C210" s="29" t="s">
        <v>913</v>
      </c>
      <c r="D210" s="30" t="s">
        <v>29</v>
      </c>
      <c r="E210" s="33">
        <v>1</v>
      </c>
      <c r="F210" s="135"/>
      <c r="G210" s="35">
        <f>E210*F210</f>
        <v>0</v>
      </c>
    </row>
    <row r="211" spans="1:7" s="1" customFormat="1" ht="19.5" x14ac:dyDescent="0.2">
      <c r="A211" s="26"/>
      <c r="B211" s="28"/>
      <c r="C211" s="29" t="s">
        <v>914</v>
      </c>
      <c r="D211" s="30"/>
      <c r="E211" s="27"/>
      <c r="F211" s="26"/>
      <c r="G211" s="31"/>
    </row>
    <row r="212" spans="1:7" s="1" customFormat="1" ht="9.75" x14ac:dyDescent="0.2">
      <c r="A212" s="32">
        <f>A210+1</f>
        <v>107</v>
      </c>
      <c r="B212" s="94">
        <v>37626</v>
      </c>
      <c r="C212" s="29" t="s">
        <v>915</v>
      </c>
      <c r="D212" s="30" t="s">
        <v>29</v>
      </c>
      <c r="E212" s="33">
        <v>1</v>
      </c>
      <c r="F212" s="135"/>
      <c r="G212" s="35">
        <f>E212*F212</f>
        <v>0</v>
      </c>
    </row>
    <row r="213" spans="1:7" s="1" customFormat="1" ht="9.75" x14ac:dyDescent="0.2">
      <c r="A213" s="26"/>
      <c r="B213" s="28"/>
      <c r="C213" s="29" t="s">
        <v>916</v>
      </c>
      <c r="D213" s="30"/>
      <c r="E213" s="27"/>
      <c r="F213" s="26"/>
      <c r="G213" s="31"/>
    </row>
    <row r="214" spans="1:7" s="1" customFormat="1" ht="9.75" x14ac:dyDescent="0.2">
      <c r="A214" s="32">
        <f>A212+1</f>
        <v>108</v>
      </c>
      <c r="B214" s="28" t="s">
        <v>917</v>
      </c>
      <c r="C214" s="29" t="s">
        <v>918</v>
      </c>
      <c r="D214" s="30" t="s">
        <v>29</v>
      </c>
      <c r="E214" s="33">
        <v>2</v>
      </c>
      <c r="F214" s="135"/>
      <c r="G214" s="35">
        <f>E214*F214</f>
        <v>0</v>
      </c>
    </row>
    <row r="215" spans="1:7" s="1" customFormat="1" ht="19.5" x14ac:dyDescent="0.2">
      <c r="A215" s="26"/>
      <c r="B215" s="28"/>
      <c r="C215" s="29" t="s">
        <v>919</v>
      </c>
      <c r="D215" s="30"/>
      <c r="E215" s="27"/>
      <c r="F215" s="26"/>
      <c r="G215" s="31"/>
    </row>
    <row r="216" spans="1:7" s="1" customFormat="1" ht="9.75" x14ac:dyDescent="0.2">
      <c r="A216" s="32">
        <f>A214+1</f>
        <v>109</v>
      </c>
      <c r="B216" s="28" t="s">
        <v>920</v>
      </c>
      <c r="C216" s="29" t="s">
        <v>921</v>
      </c>
      <c r="D216" s="30" t="s">
        <v>29</v>
      </c>
      <c r="E216" s="33">
        <v>3</v>
      </c>
      <c r="F216" s="135"/>
      <c r="G216" s="35">
        <f>E216*F216</f>
        <v>0</v>
      </c>
    </row>
    <row r="217" spans="1:7" s="1" customFormat="1" ht="19.5" x14ac:dyDescent="0.2">
      <c r="A217" s="26"/>
      <c r="B217" s="28"/>
      <c r="C217" s="29" t="s">
        <v>922</v>
      </c>
      <c r="D217" s="30"/>
      <c r="E217" s="27"/>
      <c r="F217" s="26"/>
      <c r="G217" s="31"/>
    </row>
    <row r="218" spans="1:7" s="1" customFormat="1" ht="9.75" x14ac:dyDescent="0.2">
      <c r="A218" s="32">
        <f>A216+1</f>
        <v>110</v>
      </c>
      <c r="B218" s="28" t="s">
        <v>923</v>
      </c>
      <c r="C218" s="29" t="s">
        <v>924</v>
      </c>
      <c r="D218" s="30" t="s">
        <v>29</v>
      </c>
      <c r="E218" s="33">
        <v>3</v>
      </c>
      <c r="F218" s="135"/>
      <c r="G218" s="35">
        <f>E218*F218</f>
        <v>0</v>
      </c>
    </row>
    <row r="219" spans="1:7" s="1" customFormat="1" ht="19.5" x14ac:dyDescent="0.2">
      <c r="A219" s="26"/>
      <c r="B219" s="28"/>
      <c r="C219" s="29" t="s">
        <v>925</v>
      </c>
      <c r="D219" s="30"/>
      <c r="E219" s="27"/>
      <c r="F219" s="26"/>
      <c r="G219" s="31"/>
    </row>
    <row r="220" spans="1:7" s="1" customFormat="1" ht="9.75" x14ac:dyDescent="0.2">
      <c r="A220" s="32">
        <f>A218+1</f>
        <v>111</v>
      </c>
      <c r="B220" s="28" t="s">
        <v>926</v>
      </c>
      <c r="C220" s="29" t="s">
        <v>927</v>
      </c>
      <c r="D220" s="30" t="s">
        <v>29</v>
      </c>
      <c r="E220" s="33">
        <v>3</v>
      </c>
      <c r="F220" s="135"/>
      <c r="G220" s="35">
        <f>E220*F220</f>
        <v>0</v>
      </c>
    </row>
    <row r="221" spans="1:7" s="1" customFormat="1" ht="19.5" x14ac:dyDescent="0.2">
      <c r="A221" s="26"/>
      <c r="B221" s="28"/>
      <c r="C221" s="29" t="s">
        <v>928</v>
      </c>
      <c r="D221" s="30"/>
      <c r="E221" s="27"/>
      <c r="F221" s="26"/>
      <c r="G221" s="31"/>
    </row>
    <row r="222" spans="1:7" s="1" customFormat="1" ht="9.75" x14ac:dyDescent="0.2">
      <c r="A222" s="32">
        <f>A220+1</f>
        <v>112</v>
      </c>
      <c r="B222" s="28" t="s">
        <v>929</v>
      </c>
      <c r="C222" s="29" t="s">
        <v>930</v>
      </c>
      <c r="D222" s="30" t="s">
        <v>29</v>
      </c>
      <c r="E222" s="33">
        <v>2</v>
      </c>
      <c r="F222" s="135"/>
      <c r="G222" s="35">
        <f>E222*F222</f>
        <v>0</v>
      </c>
    </row>
    <row r="223" spans="1:7" s="1" customFormat="1" ht="19.5" x14ac:dyDescent="0.2">
      <c r="A223" s="26"/>
      <c r="B223" s="28"/>
      <c r="C223" s="29" t="s">
        <v>931</v>
      </c>
      <c r="D223" s="30"/>
      <c r="E223" s="27"/>
      <c r="F223" s="26"/>
      <c r="G223" s="31"/>
    </row>
    <row r="224" spans="1:7" s="1" customFormat="1" ht="9.75" x14ac:dyDescent="0.2">
      <c r="A224" s="32">
        <f>A222+1</f>
        <v>113</v>
      </c>
      <c r="B224" s="94">
        <v>42040</v>
      </c>
      <c r="C224" s="29" t="s">
        <v>932</v>
      </c>
      <c r="D224" s="30" t="s">
        <v>29</v>
      </c>
      <c r="E224" s="33">
        <v>1</v>
      </c>
      <c r="F224" s="135"/>
      <c r="G224" s="35">
        <f>E224*F224</f>
        <v>0</v>
      </c>
    </row>
    <row r="225" spans="1:7" s="1" customFormat="1" ht="19.5" x14ac:dyDescent="0.2">
      <c r="A225" s="26"/>
      <c r="B225" s="28"/>
      <c r="C225" s="29" t="s">
        <v>933</v>
      </c>
      <c r="D225" s="30"/>
      <c r="E225" s="27"/>
      <c r="F225" s="26"/>
      <c r="G225" s="31"/>
    </row>
    <row r="226" spans="1:7" s="1" customFormat="1" ht="9.75" x14ac:dyDescent="0.2">
      <c r="A226" s="32">
        <f>A224+1</f>
        <v>114</v>
      </c>
      <c r="B226" s="94">
        <v>36955</v>
      </c>
      <c r="C226" s="29" t="s">
        <v>934</v>
      </c>
      <c r="D226" s="30" t="s">
        <v>29</v>
      </c>
      <c r="E226" s="33">
        <v>3</v>
      </c>
      <c r="F226" s="135"/>
      <c r="G226" s="35">
        <f>E226*F226</f>
        <v>0</v>
      </c>
    </row>
    <row r="227" spans="1:7" s="1" customFormat="1" ht="9.75" x14ac:dyDescent="0.2">
      <c r="A227" s="26"/>
      <c r="B227" s="28"/>
      <c r="C227" s="29" t="s">
        <v>935</v>
      </c>
      <c r="D227" s="30"/>
      <c r="E227" s="27"/>
      <c r="F227" s="26"/>
      <c r="G227" s="31"/>
    </row>
    <row r="228" spans="1:7" s="1" customFormat="1" ht="9.75" x14ac:dyDescent="0.2">
      <c r="A228" s="32">
        <f>A226+1</f>
        <v>115</v>
      </c>
      <c r="B228" s="94">
        <v>37320</v>
      </c>
      <c r="C228" s="29" t="s">
        <v>936</v>
      </c>
      <c r="D228" s="30" t="s">
        <v>158</v>
      </c>
      <c r="E228" s="33">
        <v>1</v>
      </c>
      <c r="F228" s="135"/>
      <c r="G228" s="35">
        <f>E228*F228</f>
        <v>0</v>
      </c>
    </row>
    <row r="229" spans="1:7" s="1" customFormat="1" ht="9.75" x14ac:dyDescent="0.2">
      <c r="A229" s="32">
        <f>A228+1</f>
        <v>116</v>
      </c>
      <c r="B229" s="94">
        <v>38051</v>
      </c>
      <c r="C229" s="29" t="s">
        <v>937</v>
      </c>
      <c r="D229" s="30" t="s">
        <v>158</v>
      </c>
      <c r="E229" s="33">
        <v>1</v>
      </c>
      <c r="F229" s="135"/>
      <c r="G229" s="35">
        <f>E229*F229</f>
        <v>0</v>
      </c>
    </row>
    <row r="230" spans="1:7" s="1" customFormat="1" ht="9.75" x14ac:dyDescent="0.2">
      <c r="A230" s="32">
        <f>A229+1</f>
        <v>117</v>
      </c>
      <c r="B230" s="94">
        <v>36986</v>
      </c>
      <c r="C230" s="29" t="s">
        <v>938</v>
      </c>
      <c r="D230" s="30" t="s">
        <v>155</v>
      </c>
      <c r="E230" s="33">
        <v>26</v>
      </c>
      <c r="F230" s="135"/>
      <c r="G230" s="35">
        <f>E230*F230</f>
        <v>0</v>
      </c>
    </row>
    <row r="231" spans="1:7" s="1" customFormat="1" ht="9.75" x14ac:dyDescent="0.2">
      <c r="A231" s="26"/>
      <c r="B231" s="28"/>
      <c r="C231" s="29" t="s">
        <v>939</v>
      </c>
      <c r="D231" s="30"/>
      <c r="E231" s="27"/>
      <c r="F231" s="26"/>
      <c r="G231" s="31"/>
    </row>
    <row r="232" spans="1:7" s="1" customFormat="1" ht="9.75" x14ac:dyDescent="0.2">
      <c r="A232" s="32">
        <f>A230+1</f>
        <v>118</v>
      </c>
      <c r="B232" s="94">
        <v>37016</v>
      </c>
      <c r="C232" s="29" t="s">
        <v>940</v>
      </c>
      <c r="D232" s="30" t="s">
        <v>29</v>
      </c>
      <c r="E232" s="33">
        <v>4</v>
      </c>
      <c r="F232" s="135"/>
      <c r="G232" s="35">
        <f>E232*F232</f>
        <v>0</v>
      </c>
    </row>
    <row r="233" spans="1:7" s="1" customFormat="1" ht="9.75" x14ac:dyDescent="0.2">
      <c r="A233" s="32">
        <f>A232+1</f>
        <v>119</v>
      </c>
      <c r="B233" s="94">
        <v>37047</v>
      </c>
      <c r="C233" s="29" t="s">
        <v>941</v>
      </c>
      <c r="D233" s="30" t="s">
        <v>29</v>
      </c>
      <c r="E233" s="33">
        <v>22</v>
      </c>
      <c r="F233" s="135"/>
      <c r="G233" s="35">
        <f>E233*F233</f>
        <v>0</v>
      </c>
    </row>
    <row r="234" spans="1:7" s="1" customFormat="1" ht="9.75" x14ac:dyDescent="0.2">
      <c r="A234" s="32">
        <f>A233+1</f>
        <v>120</v>
      </c>
      <c r="B234" s="94">
        <v>37077</v>
      </c>
      <c r="C234" s="29" t="s">
        <v>942</v>
      </c>
      <c r="D234" s="30" t="s">
        <v>155</v>
      </c>
      <c r="E234" s="33">
        <v>17</v>
      </c>
      <c r="F234" s="135"/>
      <c r="G234" s="35">
        <f>E234*F234</f>
        <v>0</v>
      </c>
    </row>
    <row r="235" spans="1:7" s="1" customFormat="1" ht="48.75" x14ac:dyDescent="0.2">
      <c r="A235" s="26"/>
      <c r="B235" s="28"/>
      <c r="C235" s="29" t="s">
        <v>943</v>
      </c>
      <c r="D235" s="30"/>
      <c r="E235" s="27"/>
      <c r="F235" s="26"/>
      <c r="G235" s="31"/>
    </row>
    <row r="236" spans="1:7" s="1" customFormat="1" ht="9.75" x14ac:dyDescent="0.2">
      <c r="A236" s="32">
        <f>A234+1</f>
        <v>121</v>
      </c>
      <c r="B236" s="94">
        <v>37108</v>
      </c>
      <c r="C236" s="29" t="s">
        <v>944</v>
      </c>
      <c r="D236" s="30" t="s">
        <v>158</v>
      </c>
      <c r="E236" s="33">
        <v>1</v>
      </c>
      <c r="F236" s="135"/>
      <c r="G236" s="35">
        <f>E236*F236</f>
        <v>0</v>
      </c>
    </row>
    <row r="237" spans="1:7" s="1" customFormat="1" ht="9.75" x14ac:dyDescent="0.2">
      <c r="A237" s="32">
        <f>A236+1</f>
        <v>122</v>
      </c>
      <c r="B237" s="94">
        <v>37139</v>
      </c>
      <c r="C237" s="29" t="s">
        <v>945</v>
      </c>
      <c r="D237" s="30" t="s">
        <v>752</v>
      </c>
      <c r="E237" s="33">
        <v>276</v>
      </c>
      <c r="F237" s="135"/>
      <c r="G237" s="35">
        <f>E237*F237</f>
        <v>0</v>
      </c>
    </row>
    <row r="238" spans="1:7" s="1" customFormat="1" ht="9.75" x14ac:dyDescent="0.2">
      <c r="A238" s="32">
        <f>A237+1</f>
        <v>123</v>
      </c>
      <c r="B238" s="94">
        <v>37169</v>
      </c>
      <c r="C238" s="29" t="s">
        <v>946</v>
      </c>
      <c r="D238" s="30" t="s">
        <v>29</v>
      </c>
      <c r="E238" s="33">
        <v>12</v>
      </c>
      <c r="F238" s="135"/>
      <c r="G238" s="35">
        <f>E238*F238</f>
        <v>0</v>
      </c>
    </row>
    <row r="239" spans="1:7" s="1" customFormat="1" ht="9.75" x14ac:dyDescent="0.2">
      <c r="A239" s="32">
        <f>A238+1</f>
        <v>124</v>
      </c>
      <c r="B239" s="28" t="s">
        <v>947</v>
      </c>
      <c r="C239" s="29" t="s">
        <v>948</v>
      </c>
      <c r="D239" s="30" t="s">
        <v>752</v>
      </c>
      <c r="E239" s="33">
        <v>17</v>
      </c>
      <c r="F239" s="135"/>
      <c r="G239" s="35">
        <f>E239*F239</f>
        <v>0</v>
      </c>
    </row>
    <row r="240" spans="1:7" s="1" customFormat="1" ht="9.75" x14ac:dyDescent="0.2">
      <c r="A240" s="26"/>
      <c r="B240" s="28"/>
      <c r="C240" s="29" t="s">
        <v>949</v>
      </c>
      <c r="D240" s="30"/>
      <c r="E240" s="27"/>
      <c r="F240" s="26"/>
      <c r="G240" s="31"/>
    </row>
    <row r="241" spans="1:7" s="1" customFormat="1" ht="9.75" x14ac:dyDescent="0.2">
      <c r="A241" s="32">
        <f>A239+1</f>
        <v>125</v>
      </c>
      <c r="B241" s="28" t="s">
        <v>950</v>
      </c>
      <c r="C241" s="29" t="s">
        <v>951</v>
      </c>
      <c r="D241" s="30" t="s">
        <v>752</v>
      </c>
      <c r="E241" s="33">
        <v>125</v>
      </c>
      <c r="F241" s="135"/>
      <c r="G241" s="35">
        <f>E241*F241</f>
        <v>0</v>
      </c>
    </row>
    <row r="242" spans="1:7" s="1" customFormat="1" ht="9.75" x14ac:dyDescent="0.2">
      <c r="A242" s="26"/>
      <c r="B242" s="28"/>
      <c r="C242" s="29" t="s">
        <v>952</v>
      </c>
      <c r="D242" s="30"/>
      <c r="E242" s="27"/>
      <c r="F242" s="26"/>
      <c r="G242" s="31"/>
    </row>
    <row r="243" spans="1:7" s="1" customFormat="1" ht="9.75" x14ac:dyDescent="0.2">
      <c r="A243" s="32">
        <f>A241+1</f>
        <v>126</v>
      </c>
      <c r="B243" s="28" t="s">
        <v>953</v>
      </c>
      <c r="C243" s="29" t="s">
        <v>954</v>
      </c>
      <c r="D243" s="30" t="s">
        <v>752</v>
      </c>
      <c r="E243" s="33">
        <v>29</v>
      </c>
      <c r="F243" s="135"/>
      <c r="G243" s="35">
        <f>E243*F243</f>
        <v>0</v>
      </c>
    </row>
    <row r="244" spans="1:7" s="1" customFormat="1" ht="9.75" x14ac:dyDescent="0.2">
      <c r="A244" s="26"/>
      <c r="B244" s="28"/>
      <c r="C244" s="29" t="s">
        <v>955</v>
      </c>
      <c r="D244" s="30"/>
      <c r="E244" s="27"/>
      <c r="F244" s="26"/>
      <c r="G244" s="31"/>
    </row>
    <row r="245" spans="1:7" s="1" customFormat="1" ht="9.75" x14ac:dyDescent="0.2">
      <c r="A245" s="32">
        <f>A243+1</f>
        <v>127</v>
      </c>
      <c r="B245" s="28" t="s">
        <v>956</v>
      </c>
      <c r="C245" s="29" t="s">
        <v>957</v>
      </c>
      <c r="D245" s="30" t="s">
        <v>752</v>
      </c>
      <c r="E245" s="33">
        <v>119</v>
      </c>
      <c r="F245" s="135"/>
      <c r="G245" s="35">
        <f>E245*F245</f>
        <v>0</v>
      </c>
    </row>
    <row r="246" spans="1:7" s="1" customFormat="1" ht="9.75" x14ac:dyDescent="0.2">
      <c r="A246" s="26"/>
      <c r="B246" s="28"/>
      <c r="C246" s="29" t="s">
        <v>958</v>
      </c>
      <c r="D246" s="30"/>
      <c r="E246" s="27"/>
      <c r="F246" s="26"/>
      <c r="G246" s="31"/>
    </row>
    <row r="247" spans="1:7" s="1" customFormat="1" ht="9.75" x14ac:dyDescent="0.2">
      <c r="A247" s="32">
        <f>A245+1</f>
        <v>128</v>
      </c>
      <c r="B247" s="28" t="s">
        <v>959</v>
      </c>
      <c r="C247" s="29" t="s">
        <v>960</v>
      </c>
      <c r="D247" s="30" t="s">
        <v>752</v>
      </c>
      <c r="E247" s="33">
        <v>9</v>
      </c>
      <c r="F247" s="135"/>
      <c r="G247" s="35">
        <f>E247*F247</f>
        <v>0</v>
      </c>
    </row>
    <row r="248" spans="1:7" s="1" customFormat="1" ht="9.75" x14ac:dyDescent="0.2">
      <c r="A248" s="26"/>
      <c r="B248" s="28"/>
      <c r="C248" s="29" t="s">
        <v>961</v>
      </c>
      <c r="D248" s="30"/>
      <c r="E248" s="27"/>
      <c r="F248" s="26"/>
      <c r="G248" s="31"/>
    </row>
    <row r="249" spans="1:7" s="1" customFormat="1" ht="9.75" x14ac:dyDescent="0.2">
      <c r="A249" s="32">
        <f>A247+1</f>
        <v>129</v>
      </c>
      <c r="B249" s="28" t="s">
        <v>962</v>
      </c>
      <c r="C249" s="29" t="s">
        <v>963</v>
      </c>
      <c r="D249" s="30" t="s">
        <v>752</v>
      </c>
      <c r="E249" s="33">
        <v>29</v>
      </c>
      <c r="F249" s="135"/>
      <c r="G249" s="35">
        <f>E249*F249</f>
        <v>0</v>
      </c>
    </row>
    <row r="250" spans="1:7" s="1" customFormat="1" ht="9.75" x14ac:dyDescent="0.2">
      <c r="A250" s="26"/>
      <c r="B250" s="28"/>
      <c r="C250" s="29" t="s">
        <v>964</v>
      </c>
      <c r="D250" s="30"/>
      <c r="E250" s="27"/>
      <c r="F250" s="26"/>
      <c r="G250" s="31"/>
    </row>
    <row r="251" spans="1:7" s="1" customFormat="1" ht="9.75" x14ac:dyDescent="0.2">
      <c r="A251" s="32">
        <f>A249+1</f>
        <v>130</v>
      </c>
      <c r="B251" s="28" t="s">
        <v>965</v>
      </c>
      <c r="C251" s="29" t="s">
        <v>966</v>
      </c>
      <c r="D251" s="30" t="s">
        <v>752</v>
      </c>
      <c r="E251" s="33">
        <v>28</v>
      </c>
      <c r="F251" s="135"/>
      <c r="G251" s="35">
        <f>E251*F251</f>
        <v>0</v>
      </c>
    </row>
    <row r="252" spans="1:7" s="1" customFormat="1" ht="9.75" x14ac:dyDescent="0.2">
      <c r="A252" s="26"/>
      <c r="B252" s="28"/>
      <c r="C252" s="29" t="s">
        <v>967</v>
      </c>
      <c r="D252" s="30"/>
      <c r="E252" s="27"/>
      <c r="F252" s="26"/>
      <c r="G252" s="31"/>
    </row>
    <row r="253" spans="1:7" s="1" customFormat="1" ht="9.75" x14ac:dyDescent="0.2">
      <c r="A253" s="32">
        <f>A251+1</f>
        <v>131</v>
      </c>
      <c r="B253" s="28" t="s">
        <v>968</v>
      </c>
      <c r="C253" s="29" t="s">
        <v>969</v>
      </c>
      <c r="D253" s="30" t="s">
        <v>158</v>
      </c>
      <c r="E253" s="33">
        <v>2</v>
      </c>
      <c r="F253" s="135"/>
      <c r="G253" s="35">
        <f>E253*F253</f>
        <v>0</v>
      </c>
    </row>
    <row r="254" spans="1:7" s="1" customFormat="1" ht="39" x14ac:dyDescent="0.2">
      <c r="A254" s="26"/>
      <c r="B254" s="28"/>
      <c r="C254" s="29" t="s">
        <v>970</v>
      </c>
      <c r="D254" s="30"/>
      <c r="E254" s="27"/>
      <c r="F254" s="26"/>
      <c r="G254" s="31"/>
    </row>
    <row r="255" spans="1:7" s="1" customFormat="1" ht="9.75" x14ac:dyDescent="0.2">
      <c r="A255" s="32">
        <f>A253+1</f>
        <v>132</v>
      </c>
      <c r="B255" s="28" t="s">
        <v>968</v>
      </c>
      <c r="C255" s="29" t="s">
        <v>971</v>
      </c>
      <c r="D255" s="30" t="s">
        <v>155</v>
      </c>
      <c r="E255" s="33">
        <v>115</v>
      </c>
      <c r="F255" s="135"/>
      <c r="G255" s="35">
        <f>E255*F255</f>
        <v>0</v>
      </c>
    </row>
    <row r="256" spans="1:7" s="1" customFormat="1" ht="9.75" x14ac:dyDescent="0.2">
      <c r="A256" s="32">
        <f>A255+1</f>
        <v>133</v>
      </c>
      <c r="B256" s="28" t="s">
        <v>564</v>
      </c>
      <c r="C256" s="29" t="s">
        <v>972</v>
      </c>
      <c r="D256" s="30" t="s">
        <v>158</v>
      </c>
      <c r="E256" s="33">
        <v>1</v>
      </c>
      <c r="F256" s="135"/>
      <c r="G256" s="35">
        <f>E256*F256</f>
        <v>0</v>
      </c>
    </row>
    <row r="257" spans="1:7" s="1" customFormat="1" ht="9.75" x14ac:dyDescent="0.2">
      <c r="A257" s="32">
        <f>A256+1</f>
        <v>134</v>
      </c>
      <c r="B257" s="28" t="s">
        <v>973</v>
      </c>
      <c r="C257" s="29" t="s">
        <v>777</v>
      </c>
      <c r="D257" s="30" t="s">
        <v>158</v>
      </c>
      <c r="E257" s="33">
        <v>1</v>
      </c>
      <c r="F257" s="135"/>
      <c r="G257" s="35">
        <f>E257*F257</f>
        <v>0</v>
      </c>
    </row>
    <row r="258" spans="1:7" s="1" customFormat="1" ht="19.5" x14ac:dyDescent="0.2">
      <c r="A258" s="26"/>
      <c r="B258" s="28"/>
      <c r="C258" s="29" t="s">
        <v>974</v>
      </c>
      <c r="D258" s="30"/>
      <c r="E258" s="27"/>
      <c r="F258" s="26"/>
      <c r="G258" s="31"/>
    </row>
    <row r="259" spans="1:7" s="1" customFormat="1" ht="9.75" x14ac:dyDescent="0.2">
      <c r="A259" s="32">
        <f>A257+1</f>
        <v>135</v>
      </c>
      <c r="B259" s="28" t="s">
        <v>975</v>
      </c>
      <c r="C259" s="29" t="s">
        <v>976</v>
      </c>
      <c r="D259" s="30" t="s">
        <v>752</v>
      </c>
      <c r="E259" s="33">
        <v>575</v>
      </c>
      <c r="F259" s="135"/>
      <c r="G259" s="35">
        <f>E259*F259</f>
        <v>0</v>
      </c>
    </row>
    <row r="260" spans="1:7" s="1" customFormat="1" ht="9.75" x14ac:dyDescent="0.2">
      <c r="A260" s="32">
        <f>A259+1</f>
        <v>136</v>
      </c>
      <c r="B260" s="28" t="s">
        <v>977</v>
      </c>
      <c r="C260" s="29" t="s">
        <v>978</v>
      </c>
      <c r="D260" s="30" t="s">
        <v>158</v>
      </c>
      <c r="E260" s="33">
        <v>1</v>
      </c>
      <c r="F260" s="135"/>
      <c r="G260" s="35">
        <f>E260*F260</f>
        <v>0</v>
      </c>
    </row>
    <row r="261" spans="1:7" s="1" customFormat="1" ht="9.75" x14ac:dyDescent="0.2">
      <c r="A261" s="32"/>
      <c r="B261" s="92" t="s">
        <v>979</v>
      </c>
      <c r="C261" s="93" t="s">
        <v>980</v>
      </c>
      <c r="D261" s="30"/>
      <c r="E261" s="33"/>
      <c r="F261" s="34"/>
      <c r="G261" s="35"/>
    </row>
    <row r="262" spans="1:7" s="1" customFormat="1" ht="19.5" x14ac:dyDescent="0.2">
      <c r="A262" s="26">
        <v>137</v>
      </c>
      <c r="B262" s="28"/>
      <c r="C262" s="29" t="s">
        <v>981</v>
      </c>
      <c r="D262" s="30" t="s">
        <v>158</v>
      </c>
      <c r="E262" s="33">
        <v>1</v>
      </c>
      <c r="F262" s="135"/>
      <c r="G262" s="35">
        <f>E262*F262</f>
        <v>0</v>
      </c>
    </row>
    <row r="263" spans="1:7" s="1" customFormat="1" ht="9.75" x14ac:dyDescent="0.2">
      <c r="A263" s="26"/>
      <c r="B263" s="28"/>
      <c r="C263" s="29"/>
      <c r="D263" s="30"/>
      <c r="E263" s="27"/>
      <c r="F263" s="26"/>
      <c r="G263" s="31"/>
    </row>
    <row r="264" spans="1:7" s="1" customFormat="1" ht="9.75" x14ac:dyDescent="0.2">
      <c r="A264" s="26"/>
      <c r="B264" s="92" t="s">
        <v>982</v>
      </c>
      <c r="C264" s="93" t="s">
        <v>983</v>
      </c>
      <c r="D264" s="30"/>
      <c r="E264" s="27"/>
      <c r="F264" s="26"/>
      <c r="G264" s="31"/>
    </row>
    <row r="265" spans="1:7" s="1" customFormat="1" ht="19.5" x14ac:dyDescent="0.2">
      <c r="A265" s="32">
        <f>A261+1</f>
        <v>1</v>
      </c>
      <c r="B265" s="94">
        <v>36987</v>
      </c>
      <c r="C265" s="29" t="s">
        <v>984</v>
      </c>
      <c r="D265" s="30" t="s">
        <v>158</v>
      </c>
      <c r="E265" s="33">
        <v>1</v>
      </c>
      <c r="F265" s="135"/>
      <c r="G265" s="35">
        <f>E265*F265</f>
        <v>0</v>
      </c>
    </row>
    <row r="266" spans="1:7" s="1" customFormat="1" ht="29.25" x14ac:dyDescent="0.2">
      <c r="A266" s="26"/>
      <c r="B266" s="28"/>
      <c r="C266" s="29" t="s">
        <v>985</v>
      </c>
      <c r="D266" s="30"/>
      <c r="E266" s="27"/>
      <c r="F266" s="26"/>
      <c r="G266" s="31"/>
    </row>
    <row r="267" spans="1:7" s="1" customFormat="1" ht="9.75" x14ac:dyDescent="0.2">
      <c r="A267" s="32">
        <f>A265+1</f>
        <v>2</v>
      </c>
      <c r="B267" s="94">
        <v>37170</v>
      </c>
      <c r="C267" s="29" t="s">
        <v>986</v>
      </c>
      <c r="D267" s="30" t="s">
        <v>29</v>
      </c>
      <c r="E267" s="33">
        <v>2</v>
      </c>
      <c r="F267" s="135"/>
      <c r="G267" s="35">
        <f>E267*F267</f>
        <v>0</v>
      </c>
    </row>
    <row r="268" spans="1:7" s="1" customFormat="1" ht="9.75" x14ac:dyDescent="0.2">
      <c r="A268" s="26"/>
      <c r="B268" s="28"/>
      <c r="C268" s="29" t="s">
        <v>987</v>
      </c>
      <c r="D268" s="30"/>
      <c r="E268" s="27"/>
      <c r="F268" s="26"/>
      <c r="G268" s="31"/>
    </row>
    <row r="269" spans="1:7" s="1" customFormat="1" ht="9.75" x14ac:dyDescent="0.2">
      <c r="A269" s="32">
        <f>A267+1</f>
        <v>3</v>
      </c>
      <c r="B269" s="28" t="s">
        <v>988</v>
      </c>
      <c r="C269" s="29" t="s">
        <v>989</v>
      </c>
      <c r="D269" s="30" t="s">
        <v>29</v>
      </c>
      <c r="E269" s="33">
        <v>1</v>
      </c>
      <c r="F269" s="135"/>
      <c r="G269" s="35">
        <f>E269*F269</f>
        <v>0</v>
      </c>
    </row>
    <row r="270" spans="1:7" s="1" customFormat="1" ht="19.5" x14ac:dyDescent="0.2">
      <c r="A270" s="26"/>
      <c r="B270" s="28"/>
      <c r="C270" s="29" t="s">
        <v>990</v>
      </c>
      <c r="D270" s="30"/>
      <c r="E270" s="27"/>
      <c r="F270" s="26"/>
      <c r="G270" s="31"/>
    </row>
    <row r="271" spans="1:7" s="1" customFormat="1" ht="9.75" x14ac:dyDescent="0.2">
      <c r="A271" s="32">
        <f>A269+1</f>
        <v>4</v>
      </c>
      <c r="B271" s="28" t="s">
        <v>991</v>
      </c>
      <c r="C271" s="29" t="s">
        <v>992</v>
      </c>
      <c r="D271" s="30" t="s">
        <v>29</v>
      </c>
      <c r="E271" s="33">
        <v>1</v>
      </c>
      <c r="F271" s="135"/>
      <c r="G271" s="35">
        <f>E271*F271</f>
        <v>0</v>
      </c>
    </row>
    <row r="272" spans="1:7" s="1" customFormat="1" ht="19.5" x14ac:dyDescent="0.2">
      <c r="A272" s="26"/>
      <c r="B272" s="28"/>
      <c r="C272" s="29" t="s">
        <v>993</v>
      </c>
      <c r="D272" s="30"/>
      <c r="E272" s="27"/>
      <c r="F272" s="26"/>
      <c r="G272" s="31"/>
    </row>
    <row r="273" spans="1:7" s="1" customFormat="1" ht="9.75" x14ac:dyDescent="0.2">
      <c r="A273" s="32">
        <f>A271+1</f>
        <v>5</v>
      </c>
      <c r="B273" s="28" t="s">
        <v>994</v>
      </c>
      <c r="C273" s="29" t="s">
        <v>995</v>
      </c>
      <c r="D273" s="30" t="s">
        <v>158</v>
      </c>
      <c r="E273" s="33">
        <v>1</v>
      </c>
      <c r="F273" s="135"/>
      <c r="G273" s="35">
        <f>E273*F273</f>
        <v>0</v>
      </c>
    </row>
    <row r="274" spans="1:7" s="1" customFormat="1" ht="19.5" x14ac:dyDescent="0.2">
      <c r="A274" s="26"/>
      <c r="B274" s="28"/>
      <c r="C274" s="29" t="s">
        <v>996</v>
      </c>
      <c r="D274" s="30"/>
      <c r="E274" s="27"/>
      <c r="F274" s="26"/>
      <c r="G274" s="31"/>
    </row>
    <row r="275" spans="1:7" s="1" customFormat="1" ht="9.75" x14ac:dyDescent="0.2">
      <c r="A275" s="32">
        <f>A273+1</f>
        <v>6</v>
      </c>
      <c r="B275" s="28" t="s">
        <v>997</v>
      </c>
      <c r="C275" s="29" t="s">
        <v>995</v>
      </c>
      <c r="D275" s="30" t="s">
        <v>158</v>
      </c>
      <c r="E275" s="33">
        <v>1</v>
      </c>
      <c r="F275" s="135"/>
      <c r="G275" s="35">
        <f>E275*F275</f>
        <v>0</v>
      </c>
    </row>
    <row r="276" spans="1:7" s="1" customFormat="1" ht="19.5" x14ac:dyDescent="0.2">
      <c r="A276" s="26"/>
      <c r="B276" s="28"/>
      <c r="C276" s="29" t="s">
        <v>996</v>
      </c>
      <c r="D276" s="30"/>
      <c r="E276" s="27"/>
      <c r="F276" s="26"/>
      <c r="G276" s="31"/>
    </row>
    <row r="277" spans="1:7" s="1" customFormat="1" ht="9.75" x14ac:dyDescent="0.2">
      <c r="A277" s="32">
        <f>A275+1</f>
        <v>7</v>
      </c>
      <c r="B277" s="28" t="s">
        <v>998</v>
      </c>
      <c r="C277" s="29" t="s">
        <v>999</v>
      </c>
      <c r="D277" s="30" t="s">
        <v>158</v>
      </c>
      <c r="E277" s="33">
        <v>1</v>
      </c>
      <c r="F277" s="135"/>
      <c r="G277" s="35">
        <f>E277*F277</f>
        <v>0</v>
      </c>
    </row>
    <row r="278" spans="1:7" s="1" customFormat="1" ht="29.25" x14ac:dyDescent="0.2">
      <c r="A278" s="26"/>
      <c r="B278" s="28"/>
      <c r="C278" s="29" t="s">
        <v>1000</v>
      </c>
      <c r="D278" s="30"/>
      <c r="E278" s="27"/>
      <c r="F278" s="26"/>
      <c r="G278" s="31"/>
    </row>
    <row r="279" spans="1:7" s="1" customFormat="1" ht="68.25" x14ac:dyDescent="0.2">
      <c r="A279" s="32">
        <f>A277+1</f>
        <v>8</v>
      </c>
      <c r="B279" s="28" t="s">
        <v>1001</v>
      </c>
      <c r="C279" s="29" t="s">
        <v>760</v>
      </c>
      <c r="D279" s="30" t="s">
        <v>148</v>
      </c>
      <c r="E279" s="33">
        <v>17</v>
      </c>
      <c r="F279" s="135"/>
      <c r="G279" s="35">
        <f>E279*F279</f>
        <v>0</v>
      </c>
    </row>
    <row r="280" spans="1:7" s="1" customFormat="1" ht="39" x14ac:dyDescent="0.2">
      <c r="A280" s="32">
        <f>A279+1</f>
        <v>9</v>
      </c>
      <c r="B280" s="28" t="s">
        <v>1002</v>
      </c>
      <c r="C280" s="29" t="s">
        <v>762</v>
      </c>
      <c r="D280" s="30" t="s">
        <v>148</v>
      </c>
      <c r="E280" s="33">
        <v>38</v>
      </c>
      <c r="F280" s="135"/>
      <c r="G280" s="35">
        <f>E280*F280</f>
        <v>0</v>
      </c>
    </row>
    <row r="281" spans="1:7" s="1" customFormat="1" ht="9.75" x14ac:dyDescent="0.2">
      <c r="A281" s="32">
        <f>A280+1</f>
        <v>10</v>
      </c>
      <c r="B281" s="28" t="s">
        <v>899</v>
      </c>
      <c r="C281" s="29" t="s">
        <v>1003</v>
      </c>
      <c r="D281" s="30" t="s">
        <v>769</v>
      </c>
      <c r="E281" s="33">
        <v>1</v>
      </c>
      <c r="F281" s="135"/>
      <c r="G281" s="35">
        <f>E281*F281</f>
        <v>0</v>
      </c>
    </row>
    <row r="282" spans="1:7" s="1" customFormat="1" ht="39" x14ac:dyDescent="0.2">
      <c r="A282" s="26"/>
      <c r="B282" s="28"/>
      <c r="C282" s="29" t="s">
        <v>1004</v>
      </c>
      <c r="D282" s="30"/>
      <c r="E282" s="27"/>
      <c r="F282" s="26"/>
      <c r="G282" s="31"/>
    </row>
    <row r="283" spans="1:7" s="1" customFormat="1" ht="9.75" x14ac:dyDescent="0.2">
      <c r="A283" s="32">
        <f>A281+1</f>
        <v>11</v>
      </c>
      <c r="B283" s="28" t="s">
        <v>811</v>
      </c>
      <c r="C283" s="29" t="s">
        <v>812</v>
      </c>
      <c r="D283" s="30" t="s">
        <v>158</v>
      </c>
      <c r="E283" s="33">
        <v>6</v>
      </c>
      <c r="F283" s="135"/>
      <c r="G283" s="35">
        <f>E283*F283</f>
        <v>0</v>
      </c>
    </row>
    <row r="284" spans="1:7" s="1" customFormat="1" ht="29.25" x14ac:dyDescent="0.2">
      <c r="A284" s="26"/>
      <c r="B284" s="28"/>
      <c r="C284" s="29" t="s">
        <v>813</v>
      </c>
      <c r="D284" s="30"/>
      <c r="E284" s="27"/>
      <c r="F284" s="26"/>
      <c r="G284" s="31"/>
    </row>
    <row r="285" spans="1:7" s="1" customFormat="1" ht="9.75" x14ac:dyDescent="0.2">
      <c r="A285" s="32">
        <f>A283+1</f>
        <v>12</v>
      </c>
      <c r="B285" s="28" t="s">
        <v>902</v>
      </c>
      <c r="C285" s="29" t="s">
        <v>777</v>
      </c>
      <c r="D285" s="30" t="s">
        <v>72</v>
      </c>
      <c r="E285" s="33">
        <v>4</v>
      </c>
      <c r="F285" s="135"/>
      <c r="G285" s="35">
        <f>E285*F285</f>
        <v>0</v>
      </c>
    </row>
    <row r="286" spans="1:7" s="1" customFormat="1" ht="19.5" x14ac:dyDescent="0.2">
      <c r="A286" s="26"/>
      <c r="B286" s="28"/>
      <c r="C286" s="29" t="s">
        <v>815</v>
      </c>
      <c r="D286" s="30"/>
      <c r="E286" s="27"/>
      <c r="F286" s="26"/>
      <c r="G286" s="31"/>
    </row>
    <row r="287" spans="1:7" s="1" customFormat="1" ht="19.5" x14ac:dyDescent="0.2">
      <c r="A287" s="32">
        <f>A285+1</f>
        <v>13</v>
      </c>
      <c r="B287" s="28" t="s">
        <v>903</v>
      </c>
      <c r="C287" s="29" t="s">
        <v>904</v>
      </c>
      <c r="D287" s="30" t="s">
        <v>72</v>
      </c>
      <c r="E287" s="33">
        <v>20</v>
      </c>
      <c r="F287" s="135"/>
      <c r="G287" s="35">
        <f>E287*F287</f>
        <v>0</v>
      </c>
    </row>
    <row r="288" spans="1:7" s="1" customFormat="1" ht="9.75" x14ac:dyDescent="0.2">
      <c r="A288" s="32">
        <f>A287+1</f>
        <v>14</v>
      </c>
      <c r="B288" s="28" t="s">
        <v>905</v>
      </c>
      <c r="C288" s="29" t="s">
        <v>906</v>
      </c>
      <c r="D288" s="30" t="s">
        <v>72</v>
      </c>
      <c r="E288" s="33">
        <v>2</v>
      </c>
      <c r="F288" s="135"/>
      <c r="G288" s="35">
        <f>E288*F288</f>
        <v>0</v>
      </c>
    </row>
    <row r="289" spans="1:7" s="1" customFormat="1" ht="9.75" x14ac:dyDescent="0.2">
      <c r="A289" s="26"/>
      <c r="B289" s="28"/>
      <c r="C289" s="29"/>
      <c r="D289" s="30"/>
      <c r="E289" s="27"/>
      <c r="F289" s="26"/>
      <c r="G289" s="31"/>
    </row>
    <row r="290" spans="1:7" s="1" customFormat="1" ht="9.75" x14ac:dyDescent="0.2">
      <c r="A290" s="137"/>
      <c r="B290" s="138" t="s">
        <v>1005</v>
      </c>
      <c r="C290" s="139" t="s">
        <v>1006</v>
      </c>
      <c r="D290" s="30"/>
      <c r="E290" s="27"/>
      <c r="F290" s="26"/>
      <c r="G290" s="31"/>
    </row>
    <row r="291" spans="1:7" s="1" customFormat="1" ht="9.75" x14ac:dyDescent="0.2">
      <c r="A291" s="32">
        <f>A288+1</f>
        <v>15</v>
      </c>
      <c r="B291" s="28" t="s">
        <v>1007</v>
      </c>
      <c r="C291" s="29" t="s">
        <v>1008</v>
      </c>
      <c r="D291" s="30" t="s">
        <v>544</v>
      </c>
      <c r="E291" s="33">
        <v>1</v>
      </c>
      <c r="F291" s="135"/>
      <c r="G291" s="35">
        <f t="shared" ref="G291:G300" si="0">E291*F291</f>
        <v>0</v>
      </c>
    </row>
    <row r="292" spans="1:7" s="1" customFormat="1" ht="9.75" x14ac:dyDescent="0.2">
      <c r="A292" s="32">
        <f t="shared" ref="A292:A300" si="1">A291+1</f>
        <v>16</v>
      </c>
      <c r="B292" s="28" t="s">
        <v>1009</v>
      </c>
      <c r="C292" s="29" t="s">
        <v>1010</v>
      </c>
      <c r="D292" s="30" t="s">
        <v>544</v>
      </c>
      <c r="E292" s="33">
        <v>1</v>
      </c>
      <c r="F292" s="135"/>
      <c r="G292" s="35">
        <f t="shared" si="0"/>
        <v>0</v>
      </c>
    </row>
    <row r="293" spans="1:7" s="1" customFormat="1" ht="9.75" x14ac:dyDescent="0.2">
      <c r="A293" s="32">
        <f t="shared" si="1"/>
        <v>17</v>
      </c>
      <c r="B293" s="28" t="s">
        <v>1011</v>
      </c>
      <c r="C293" s="29" t="s">
        <v>1012</v>
      </c>
      <c r="D293" s="30" t="s">
        <v>544</v>
      </c>
      <c r="E293" s="33">
        <v>1</v>
      </c>
      <c r="F293" s="135"/>
      <c r="G293" s="35">
        <f t="shared" si="0"/>
        <v>0</v>
      </c>
    </row>
    <row r="294" spans="1:7" s="1" customFormat="1" ht="29.25" x14ac:dyDescent="0.2">
      <c r="A294" s="32">
        <f t="shared" si="1"/>
        <v>18</v>
      </c>
      <c r="B294" s="28" t="s">
        <v>1013</v>
      </c>
      <c r="C294" s="29" t="s">
        <v>1014</v>
      </c>
      <c r="D294" s="30" t="s">
        <v>544</v>
      </c>
      <c r="E294" s="33">
        <v>1</v>
      </c>
      <c r="F294" s="135"/>
      <c r="G294" s="35">
        <f t="shared" si="0"/>
        <v>0</v>
      </c>
    </row>
    <row r="295" spans="1:7" s="1" customFormat="1" ht="9.75" x14ac:dyDescent="0.2">
      <c r="A295" s="32">
        <f t="shared" si="1"/>
        <v>19</v>
      </c>
      <c r="B295" s="28" t="s">
        <v>1015</v>
      </c>
      <c r="C295" s="29" t="s">
        <v>1016</v>
      </c>
      <c r="D295" s="30" t="s">
        <v>544</v>
      </c>
      <c r="E295" s="33">
        <v>1</v>
      </c>
      <c r="F295" s="135"/>
      <c r="G295" s="35">
        <f t="shared" si="0"/>
        <v>0</v>
      </c>
    </row>
    <row r="296" spans="1:7" s="1" customFormat="1" ht="9.75" x14ac:dyDescent="0.2">
      <c r="A296" s="32">
        <f t="shared" si="1"/>
        <v>20</v>
      </c>
      <c r="B296" s="28" t="s">
        <v>1017</v>
      </c>
      <c r="C296" s="29" t="s">
        <v>1018</v>
      </c>
      <c r="D296" s="30" t="s">
        <v>544</v>
      </c>
      <c r="E296" s="33">
        <v>1</v>
      </c>
      <c r="F296" s="135"/>
      <c r="G296" s="35">
        <f t="shared" si="0"/>
        <v>0</v>
      </c>
    </row>
    <row r="297" spans="1:7" s="1" customFormat="1" ht="9.75" x14ac:dyDescent="0.2">
      <c r="A297" s="32">
        <f t="shared" si="1"/>
        <v>21</v>
      </c>
      <c r="B297" s="28" t="s">
        <v>1019</v>
      </c>
      <c r="C297" s="29" t="s">
        <v>1020</v>
      </c>
      <c r="D297" s="30" t="s">
        <v>544</v>
      </c>
      <c r="E297" s="33">
        <v>1</v>
      </c>
      <c r="F297" s="135"/>
      <c r="G297" s="35">
        <f t="shared" si="0"/>
        <v>0</v>
      </c>
    </row>
    <row r="298" spans="1:7" s="1" customFormat="1" ht="9.75" x14ac:dyDescent="0.2">
      <c r="A298" s="32">
        <f t="shared" si="1"/>
        <v>22</v>
      </c>
      <c r="B298" s="28" t="s">
        <v>1021</v>
      </c>
      <c r="C298" s="29" t="s">
        <v>1022</v>
      </c>
      <c r="D298" s="30" t="s">
        <v>544</v>
      </c>
      <c r="E298" s="33">
        <v>1</v>
      </c>
      <c r="F298" s="135"/>
      <c r="G298" s="35">
        <f t="shared" si="0"/>
        <v>0</v>
      </c>
    </row>
    <row r="299" spans="1:7" s="1" customFormat="1" ht="19.5" x14ac:dyDescent="0.2">
      <c r="A299" s="32">
        <f t="shared" si="1"/>
        <v>23</v>
      </c>
      <c r="B299" s="28" t="s">
        <v>1023</v>
      </c>
      <c r="C299" s="29" t="s">
        <v>1024</v>
      </c>
      <c r="D299" s="30" t="s">
        <v>544</v>
      </c>
      <c r="E299" s="33">
        <v>1</v>
      </c>
      <c r="F299" s="135"/>
      <c r="G299" s="35">
        <f t="shared" si="0"/>
        <v>0</v>
      </c>
    </row>
    <row r="300" spans="1:7" s="1" customFormat="1" ht="9.75" x14ac:dyDescent="0.2">
      <c r="A300" s="32">
        <f t="shared" si="1"/>
        <v>24</v>
      </c>
      <c r="B300" s="28" t="s">
        <v>1025</v>
      </c>
      <c r="C300" s="29" t="s">
        <v>1026</v>
      </c>
      <c r="D300" s="30" t="s">
        <v>1027</v>
      </c>
      <c r="E300" s="33">
        <v>10</v>
      </c>
      <c r="F300" s="135"/>
      <c r="G300" s="35">
        <f t="shared" si="0"/>
        <v>0</v>
      </c>
    </row>
    <row r="301" spans="1:7" s="14" customFormat="1" ht="12" thickBot="1" x14ac:dyDescent="0.25">
      <c r="A301" s="36"/>
      <c r="B301" s="38" t="s">
        <v>1028</v>
      </c>
      <c r="C301" s="39" t="s">
        <v>1029</v>
      </c>
      <c r="D301" s="37"/>
      <c r="E301" s="37"/>
      <c r="F301" s="40"/>
      <c r="G301" s="41">
        <f>SUM(G12:G300)</f>
        <v>0</v>
      </c>
    </row>
    <row r="302" spans="1:7" ht="13.5" thickBot="1" x14ac:dyDescent="0.25">
      <c r="A302" s="48"/>
      <c r="B302" s="48"/>
      <c r="C302" s="48"/>
      <c r="D302" s="48"/>
      <c r="E302" s="48"/>
      <c r="F302" s="48"/>
      <c r="G302" s="48"/>
    </row>
    <row r="303" spans="1:7" s="14" customFormat="1" ht="13.5" thickBot="1" x14ac:dyDescent="0.25">
      <c r="A303" s="49"/>
      <c r="B303" s="50"/>
      <c r="C303" s="52" t="s">
        <v>183</v>
      </c>
      <c r="D303" s="51"/>
      <c r="E303" s="51"/>
      <c r="F303" s="271">
        <f>'KRYCÍ LIST D.1.4.2'!E20</f>
        <v>0</v>
      </c>
      <c r="G303" s="188"/>
    </row>
  </sheetData>
  <sheetProtection algorithmName="SHA-512" hashValue="TjtEbVk5i7xfrReVt6Y/MSPh3uXhIX7qSc1L013YfW71K9DbL2/5cY3fJaHIYeEySU0WAhNcLq2+wekd7vzRUg==" saltValue="YnJjWx80syRy/Krofd3ogw==" spinCount="100000" sheet="1" objects="1" scenarios="1"/>
  <protectedRanges>
    <protectedRange sqref="F279:F281 F283 F285 F287:F288 F291:F300" name="Oblast5"/>
    <protectedRange sqref="F136 F138 F140 F142 F144 F146 F148 F150 F152 F154 F156:F158 F160 F162 F164:F165 F168 F170 F172 F174 F176 F178 F180 F182 F184 F186 F188 F190 F192 F194 F196:F199 F201 F203:F204" name="Oblast3"/>
    <protectedRange sqref="F13 F15 F17 F19 F21 F23 F25 F27 F29 F31 F33 F35 F37 F39 F41 F43 F45 F47 F49 F51 F53 F55 F57 F59 F61 F63 F65 F67 F69 F71 F73 F75 F77 F79 F81 F83 F85 F87 F89:F92" name="Oblast1"/>
    <protectedRange sqref="F93 F95 F97 F99:F100 F102 F104:F105 F108 F110 F112 F114 F116 F118 F120 F122:F124 F126 F128 F130 F132:F133" name="Oblast2"/>
    <protectedRange sqref="F207 F209:F210 F212 F214 F216 F218 F220 F222 F224 F226 F228:F230 F232:F234 F236:F239 F241 F243 F245 F247 F249 F251 F253 F255:F257 F259:F260 F262 F265 F267 F269 F271 F273 F275 F277" name="Oblast4"/>
  </protectedRanges>
  <mergeCells count="11">
    <mergeCell ref="F303:G303"/>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BAB4-8779-43F3-A2F4-D772B2697FAC}">
  <dimension ref="A1:M39"/>
  <sheetViews>
    <sheetView workbookViewId="0">
      <selection activeCell="M21" sqref="M21"/>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12.95" customHeight="1" x14ac:dyDescent="0.2">
      <c r="A4" s="257" t="s">
        <v>682</v>
      </c>
      <c r="B4" s="151"/>
      <c r="C4" s="151"/>
      <c r="D4" s="144"/>
      <c r="E4" s="259" t="s">
        <v>683</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f>'REKAPITULACE D.1.4.3 G'!C10</f>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f>'REKAPITULACE D.1.4.3 G'!C14</f>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1/QmcrfMlshgtfW9NPFoIpTrbBrhTgAfQffRiRAxUKGqE/Ov6ADEyzqFDc77/zO/Y1EvT4Fpw9SOYI9qHpidaw==" saltValue="pN96n3FW7Vt09tjJAFe4Nw==" spinCount="100000" sheet="1" objects="1" scenarios="1"/>
  <protectedRanges>
    <protectedRange sqref="J10:M10 H11:M11 C31:D31 F31:G31 F30:G30" name="Oblast1"/>
  </protectedRanges>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32CF-7E86-4B45-AC50-5C9D75EFB6C9}">
  <dimension ref="A1:C16"/>
  <sheetViews>
    <sheetView workbookViewId="0">
      <selection activeCell="C14" sqref="C14"/>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622</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559</v>
      </c>
      <c r="C8" s="56"/>
    </row>
    <row r="9" spans="1:3" s="13" customFormat="1" ht="11.25" x14ac:dyDescent="0.2">
      <c r="A9" s="58">
        <v>783</v>
      </c>
      <c r="B9" s="23" t="s">
        <v>616</v>
      </c>
      <c r="C9" s="59">
        <f>'ROZPOČET D.1.4.3 G'!G13</f>
        <v>0</v>
      </c>
    </row>
    <row r="10" spans="1:3" s="13" customFormat="1" ht="12" thickBot="1" x14ac:dyDescent="0.25">
      <c r="A10" s="60"/>
      <c r="B10" s="61" t="s">
        <v>617</v>
      </c>
      <c r="C10" s="62">
        <f>SUM(C9:C9)</f>
        <v>0</v>
      </c>
    </row>
    <row r="11" spans="1:3" s="1" customFormat="1" ht="10.5" thickBot="1" x14ac:dyDescent="0.25"/>
    <row r="12" spans="1:3" s="13" customFormat="1" ht="11.25" x14ac:dyDescent="0.2">
      <c r="A12" s="55"/>
      <c r="B12" s="57" t="s">
        <v>566</v>
      </c>
      <c r="C12" s="56"/>
    </row>
    <row r="13" spans="1:3" s="13" customFormat="1" ht="11.25" x14ac:dyDescent="0.2">
      <c r="A13" s="58">
        <v>730</v>
      </c>
      <c r="B13" s="23" t="s">
        <v>618</v>
      </c>
      <c r="C13" s="59">
        <f>'ROZPOČET D.1.4.3 G'!G48+'ROZPOČET D.1.4.3 G'!G69</f>
        <v>0</v>
      </c>
    </row>
    <row r="14" spans="1:3" s="13" customFormat="1" ht="12" thickBot="1" x14ac:dyDescent="0.25">
      <c r="A14" s="60"/>
      <c r="B14" s="61" t="s">
        <v>619</v>
      </c>
      <c r="C14" s="62">
        <f>SUM(C13:C13)</f>
        <v>0</v>
      </c>
    </row>
    <row r="15" spans="1:3" s="1" customFormat="1" ht="10.5" thickBot="1" x14ac:dyDescent="0.25"/>
    <row r="16" spans="1:3" s="13" customFormat="1" ht="12" thickBot="1" x14ac:dyDescent="0.25">
      <c r="A16" s="63"/>
      <c r="B16" s="64" t="s">
        <v>190</v>
      </c>
      <c r="C16" s="65">
        <f>C10+C14</f>
        <v>0</v>
      </c>
    </row>
  </sheetData>
  <sheetProtection algorithmName="SHA-512" hashValue="FfCwX+EM5FPUOWbkQPKbxjSWKRJeVt6XnNB7Ui3e8vSwxweD2X7yLwQ3ozA2qcg43GJog30JCMI9oxqeNSqw/g==" saltValue="1Uft9onlc2jR6weWQgMmg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F26E6-0580-4070-88AA-4E7CA3A02787}">
  <dimension ref="A1:G71"/>
  <sheetViews>
    <sheetView workbookViewId="0">
      <selection activeCell="F68" sqref="F68"/>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622</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559</v>
      </c>
      <c r="D10" s="15"/>
      <c r="E10" s="15"/>
      <c r="F10" s="18"/>
      <c r="G10" s="19"/>
    </row>
    <row r="11" spans="1:7" s="14" customFormat="1" ht="11.25" x14ac:dyDescent="0.2">
      <c r="A11" s="21"/>
      <c r="B11" s="22" t="s">
        <v>560</v>
      </c>
      <c r="C11" s="23" t="s">
        <v>561</v>
      </c>
      <c r="D11" s="20"/>
      <c r="E11" s="20"/>
      <c r="F11" s="24"/>
      <c r="G11" s="25"/>
    </row>
    <row r="12" spans="1:7" s="1" customFormat="1" ht="9.75" x14ac:dyDescent="0.2">
      <c r="A12" s="32">
        <v>1</v>
      </c>
      <c r="B12" s="28" t="s">
        <v>562</v>
      </c>
      <c r="C12" s="29" t="s">
        <v>563</v>
      </c>
      <c r="D12" s="30" t="s">
        <v>564</v>
      </c>
      <c r="E12" s="33">
        <v>15</v>
      </c>
      <c r="F12" s="135"/>
      <c r="G12" s="35">
        <f>E12*F12</f>
        <v>0</v>
      </c>
    </row>
    <row r="13" spans="1:7" s="14" customFormat="1" ht="12" thickBot="1" x14ac:dyDescent="0.25">
      <c r="A13" s="36"/>
      <c r="B13" s="38">
        <v>783</v>
      </c>
      <c r="C13" s="39" t="s">
        <v>565</v>
      </c>
      <c r="D13" s="37"/>
      <c r="E13" s="37"/>
      <c r="F13" s="40"/>
      <c r="G13" s="41">
        <f>SUM(G12:G12)</f>
        <v>0</v>
      </c>
    </row>
    <row r="14" spans="1:7" ht="13.5" thickBot="1" x14ac:dyDescent="0.25">
      <c r="A14" s="48"/>
      <c r="B14" s="48"/>
      <c r="C14" s="48"/>
      <c r="D14" s="48"/>
      <c r="E14" s="48"/>
      <c r="F14" s="48"/>
      <c r="G14" s="48"/>
    </row>
    <row r="15" spans="1:7" s="1" customFormat="1" ht="9.75" customHeight="1" x14ac:dyDescent="0.2">
      <c r="A15" s="5" t="s">
        <v>4</v>
      </c>
      <c r="B15" s="272" t="s">
        <v>8</v>
      </c>
      <c r="C15" s="272" t="s">
        <v>10</v>
      </c>
      <c r="D15" s="272" t="s">
        <v>12</v>
      </c>
      <c r="E15" s="272" t="s">
        <v>14</v>
      </c>
      <c r="F15" s="273" t="s">
        <v>16</v>
      </c>
      <c r="G15" s="196"/>
    </row>
    <row r="16" spans="1:7" s="1" customFormat="1" ht="9.75" customHeight="1" x14ac:dyDescent="0.2">
      <c r="A16" s="6" t="s">
        <v>5</v>
      </c>
      <c r="B16" s="152"/>
      <c r="C16" s="152"/>
      <c r="D16" s="152"/>
      <c r="E16" s="152"/>
      <c r="F16" s="274"/>
      <c r="G16" s="275"/>
    </row>
    <row r="17" spans="1:7" s="1" customFormat="1" ht="9.75" customHeight="1" x14ac:dyDescent="0.2">
      <c r="A17" s="6" t="s">
        <v>6</v>
      </c>
      <c r="B17" s="152"/>
      <c r="C17" s="152"/>
      <c r="D17" s="152"/>
      <c r="E17" s="152"/>
      <c r="F17" s="9" t="s">
        <v>17</v>
      </c>
      <c r="G17" s="11" t="s">
        <v>19</v>
      </c>
    </row>
    <row r="18" spans="1:7" s="1" customFormat="1" ht="9.75" customHeight="1" thickBot="1" x14ac:dyDescent="0.25">
      <c r="A18" s="7" t="s">
        <v>7</v>
      </c>
      <c r="B18" s="8" t="s">
        <v>9</v>
      </c>
      <c r="C18" s="8" t="s">
        <v>11</v>
      </c>
      <c r="D18" s="8" t="s">
        <v>13</v>
      </c>
      <c r="E18" s="8" t="s">
        <v>15</v>
      </c>
      <c r="F18" s="10" t="s">
        <v>18</v>
      </c>
      <c r="G18" s="12" t="s">
        <v>20</v>
      </c>
    </row>
    <row r="19" spans="1:7" s="14" customFormat="1" ht="11.25" x14ac:dyDescent="0.2">
      <c r="A19" s="16"/>
      <c r="B19" s="15"/>
      <c r="C19" s="17" t="s">
        <v>566</v>
      </c>
      <c r="D19" s="15"/>
      <c r="E19" s="15"/>
      <c r="F19" s="18"/>
      <c r="G19" s="19"/>
    </row>
    <row r="20" spans="1:7" s="14" customFormat="1" ht="11.25" x14ac:dyDescent="0.2">
      <c r="A20" s="21"/>
      <c r="B20" s="22" t="s">
        <v>567</v>
      </c>
      <c r="C20" s="23" t="s">
        <v>568</v>
      </c>
      <c r="D20" s="20"/>
      <c r="E20" s="20"/>
      <c r="F20" s="24"/>
      <c r="G20" s="25"/>
    </row>
    <row r="21" spans="1:7" s="1" customFormat="1" ht="19.5" x14ac:dyDescent="0.2">
      <c r="A21" s="32">
        <f>A12+1</f>
        <v>2</v>
      </c>
      <c r="B21" s="28" t="s">
        <v>569</v>
      </c>
      <c r="C21" s="29" t="s">
        <v>570</v>
      </c>
      <c r="D21" s="30" t="s">
        <v>158</v>
      </c>
      <c r="E21" s="33">
        <v>1</v>
      </c>
      <c r="F21" s="135"/>
      <c r="G21" s="35">
        <f t="shared" ref="G21:G30" si="0">E21*F21</f>
        <v>0</v>
      </c>
    </row>
    <row r="22" spans="1:7" s="1" customFormat="1" ht="58.5" x14ac:dyDescent="0.2">
      <c r="A22" s="32">
        <f t="shared" ref="A22:A30" si="1">A21+1</f>
        <v>3</v>
      </c>
      <c r="B22" s="28" t="s">
        <v>623</v>
      </c>
      <c r="C22" s="29" t="s">
        <v>624</v>
      </c>
      <c r="D22" s="30" t="s">
        <v>29</v>
      </c>
      <c r="E22" s="33">
        <v>1</v>
      </c>
      <c r="F22" s="135"/>
      <c r="G22" s="35">
        <f t="shared" si="0"/>
        <v>0</v>
      </c>
    </row>
    <row r="23" spans="1:7" s="1" customFormat="1" ht="19.5" x14ac:dyDescent="0.2">
      <c r="A23" s="32">
        <f t="shared" si="1"/>
        <v>4</v>
      </c>
      <c r="B23" s="28" t="s">
        <v>571</v>
      </c>
      <c r="C23" s="29" t="s">
        <v>572</v>
      </c>
      <c r="D23" s="30" t="s">
        <v>29</v>
      </c>
      <c r="E23" s="33">
        <v>56</v>
      </c>
      <c r="F23" s="135"/>
      <c r="G23" s="35">
        <f t="shared" si="0"/>
        <v>0</v>
      </c>
    </row>
    <row r="24" spans="1:7" s="1" customFormat="1" ht="9.75" x14ac:dyDescent="0.2">
      <c r="A24" s="32">
        <f t="shared" si="1"/>
        <v>5</v>
      </c>
      <c r="B24" s="28" t="s">
        <v>573</v>
      </c>
      <c r="C24" s="29" t="s">
        <v>574</v>
      </c>
      <c r="D24" s="30" t="s">
        <v>29</v>
      </c>
      <c r="E24" s="33">
        <v>56</v>
      </c>
      <c r="F24" s="135"/>
      <c r="G24" s="35">
        <f t="shared" si="0"/>
        <v>0</v>
      </c>
    </row>
    <row r="25" spans="1:7" s="1" customFormat="1" ht="9.75" x14ac:dyDescent="0.2">
      <c r="A25" s="32">
        <f t="shared" si="1"/>
        <v>6</v>
      </c>
      <c r="B25" s="28" t="s">
        <v>577</v>
      </c>
      <c r="C25" s="29" t="s">
        <v>578</v>
      </c>
      <c r="D25" s="30" t="s">
        <v>29</v>
      </c>
      <c r="E25" s="33">
        <v>56</v>
      </c>
      <c r="F25" s="135"/>
      <c r="G25" s="35">
        <f t="shared" si="0"/>
        <v>0</v>
      </c>
    </row>
    <row r="26" spans="1:7" s="1" customFormat="1" ht="9.75" x14ac:dyDescent="0.2">
      <c r="A26" s="32">
        <f t="shared" si="1"/>
        <v>7</v>
      </c>
      <c r="B26" s="28" t="s">
        <v>579</v>
      </c>
      <c r="C26" s="29" t="s">
        <v>580</v>
      </c>
      <c r="D26" s="30" t="s">
        <v>581</v>
      </c>
      <c r="E26" s="33">
        <v>310</v>
      </c>
      <c r="F26" s="135"/>
      <c r="G26" s="35">
        <f t="shared" si="0"/>
        <v>0</v>
      </c>
    </row>
    <row r="27" spans="1:7" s="1" customFormat="1" ht="9.75" x14ac:dyDescent="0.2">
      <c r="A27" s="32">
        <f t="shared" si="1"/>
        <v>8</v>
      </c>
      <c r="B27" s="28" t="s">
        <v>625</v>
      </c>
      <c r="C27" s="29" t="s">
        <v>626</v>
      </c>
      <c r="D27" s="30" t="s">
        <v>581</v>
      </c>
      <c r="E27" s="33">
        <v>139</v>
      </c>
      <c r="F27" s="135"/>
      <c r="G27" s="35">
        <f t="shared" si="0"/>
        <v>0</v>
      </c>
    </row>
    <row r="28" spans="1:7" s="1" customFormat="1" ht="9.75" x14ac:dyDescent="0.2">
      <c r="A28" s="32">
        <f t="shared" si="1"/>
        <v>9</v>
      </c>
      <c r="B28" s="28" t="s">
        <v>627</v>
      </c>
      <c r="C28" s="29" t="s">
        <v>628</v>
      </c>
      <c r="D28" s="30" t="s">
        <v>581</v>
      </c>
      <c r="E28" s="33">
        <v>131</v>
      </c>
      <c r="F28" s="135"/>
      <c r="G28" s="35">
        <f t="shared" si="0"/>
        <v>0</v>
      </c>
    </row>
    <row r="29" spans="1:7" s="1" customFormat="1" ht="9.75" x14ac:dyDescent="0.2">
      <c r="A29" s="32">
        <f t="shared" si="1"/>
        <v>10</v>
      </c>
      <c r="B29" s="28" t="s">
        <v>629</v>
      </c>
      <c r="C29" s="29" t="s">
        <v>630</v>
      </c>
      <c r="D29" s="30" t="s">
        <v>581</v>
      </c>
      <c r="E29" s="33">
        <v>35</v>
      </c>
      <c r="F29" s="135"/>
      <c r="G29" s="35">
        <f t="shared" si="0"/>
        <v>0</v>
      </c>
    </row>
    <row r="30" spans="1:7" s="1" customFormat="1" ht="9.75" x14ac:dyDescent="0.2">
      <c r="A30" s="32">
        <f t="shared" si="1"/>
        <v>11</v>
      </c>
      <c r="B30" s="28" t="s">
        <v>582</v>
      </c>
      <c r="C30" s="29" t="s">
        <v>583</v>
      </c>
      <c r="D30" s="30" t="s">
        <v>581</v>
      </c>
      <c r="E30" s="88">
        <v>615</v>
      </c>
      <c r="F30" s="135"/>
      <c r="G30" s="35">
        <f t="shared" si="0"/>
        <v>0</v>
      </c>
    </row>
    <row r="31" spans="1:7" s="1" customFormat="1" ht="9.75" customHeight="1" x14ac:dyDescent="0.2">
      <c r="A31" s="4"/>
      <c r="B31" s="91" t="s">
        <v>492</v>
      </c>
      <c r="C31" s="269" t="s">
        <v>631</v>
      </c>
      <c r="D31" s="208"/>
      <c r="E31" s="208"/>
      <c r="F31" s="208"/>
      <c r="G31" s="270"/>
    </row>
    <row r="32" spans="1:7" s="1" customFormat="1" ht="29.25" x14ac:dyDescent="0.2">
      <c r="A32" s="32">
        <f>A30+1</f>
        <v>12</v>
      </c>
      <c r="B32" s="28" t="s">
        <v>585</v>
      </c>
      <c r="C32" s="29" t="s">
        <v>586</v>
      </c>
      <c r="D32" s="30" t="s">
        <v>581</v>
      </c>
      <c r="E32" s="88">
        <v>310</v>
      </c>
      <c r="F32" s="135"/>
      <c r="G32" s="35">
        <f>E32*F32</f>
        <v>0</v>
      </c>
    </row>
    <row r="33" spans="1:7" s="1" customFormat="1" ht="9.75" customHeight="1" x14ac:dyDescent="0.2">
      <c r="A33" s="4"/>
      <c r="B33" s="91" t="s">
        <v>492</v>
      </c>
      <c r="C33" s="269" t="s">
        <v>632</v>
      </c>
      <c r="D33" s="208"/>
      <c r="E33" s="208"/>
      <c r="F33" s="208"/>
      <c r="G33" s="270"/>
    </row>
    <row r="34" spans="1:7" s="1" customFormat="1" ht="29.25" x14ac:dyDescent="0.2">
      <c r="A34" s="32">
        <f>A32+1</f>
        <v>13</v>
      </c>
      <c r="B34" s="28" t="s">
        <v>633</v>
      </c>
      <c r="C34" s="29" t="s">
        <v>634</v>
      </c>
      <c r="D34" s="30" t="s">
        <v>581</v>
      </c>
      <c r="E34" s="88">
        <v>139</v>
      </c>
      <c r="F34" s="135"/>
      <c r="G34" s="35">
        <f>E34*F34</f>
        <v>0</v>
      </c>
    </row>
    <row r="35" spans="1:7" s="1" customFormat="1" ht="9.75" customHeight="1" x14ac:dyDescent="0.2">
      <c r="A35" s="4"/>
      <c r="B35" s="91" t="s">
        <v>492</v>
      </c>
      <c r="C35" s="269" t="s">
        <v>635</v>
      </c>
      <c r="D35" s="208"/>
      <c r="E35" s="208"/>
      <c r="F35" s="208"/>
      <c r="G35" s="270"/>
    </row>
    <row r="36" spans="1:7" s="1" customFormat="1" ht="29.25" x14ac:dyDescent="0.2">
      <c r="A36" s="32">
        <f>A34+1</f>
        <v>14</v>
      </c>
      <c r="B36" s="28" t="s">
        <v>636</v>
      </c>
      <c r="C36" s="29" t="s">
        <v>637</v>
      </c>
      <c r="D36" s="30" t="s">
        <v>581</v>
      </c>
      <c r="E36" s="88">
        <v>131</v>
      </c>
      <c r="F36" s="135"/>
      <c r="G36" s="35">
        <f>E36*F36</f>
        <v>0</v>
      </c>
    </row>
    <row r="37" spans="1:7" s="1" customFormat="1" ht="9.75" customHeight="1" x14ac:dyDescent="0.2">
      <c r="A37" s="4"/>
      <c r="B37" s="91" t="s">
        <v>492</v>
      </c>
      <c r="C37" s="269" t="s">
        <v>638</v>
      </c>
      <c r="D37" s="208"/>
      <c r="E37" s="208"/>
      <c r="F37" s="208"/>
      <c r="G37" s="270"/>
    </row>
    <row r="38" spans="1:7" s="1" customFormat="1" ht="29.25" x14ac:dyDescent="0.2">
      <c r="A38" s="32">
        <f>A36+1</f>
        <v>15</v>
      </c>
      <c r="B38" s="28" t="s">
        <v>639</v>
      </c>
      <c r="C38" s="29" t="s">
        <v>640</v>
      </c>
      <c r="D38" s="30" t="s">
        <v>581</v>
      </c>
      <c r="E38" s="88">
        <v>35</v>
      </c>
      <c r="F38" s="135"/>
      <c r="G38" s="35">
        <f>E38*F38</f>
        <v>0</v>
      </c>
    </row>
    <row r="39" spans="1:7" s="1" customFormat="1" ht="9.75" customHeight="1" x14ac:dyDescent="0.2">
      <c r="A39" s="4"/>
      <c r="B39" s="91" t="s">
        <v>492</v>
      </c>
      <c r="C39" s="269" t="s">
        <v>641</v>
      </c>
      <c r="D39" s="208"/>
      <c r="E39" s="208"/>
      <c r="F39" s="208"/>
      <c r="G39" s="270"/>
    </row>
    <row r="40" spans="1:7" s="1" customFormat="1" ht="9.75" x14ac:dyDescent="0.2">
      <c r="A40" s="32">
        <f>A38+1</f>
        <v>16</v>
      </c>
      <c r="B40" s="28" t="s">
        <v>642</v>
      </c>
      <c r="C40" s="29" t="s">
        <v>643</v>
      </c>
      <c r="D40" s="30" t="s">
        <v>581</v>
      </c>
      <c r="E40" s="33">
        <v>900</v>
      </c>
      <c r="F40" s="135"/>
      <c r="G40" s="35">
        <f t="shared" ref="G40:G47" si="2">E40*F40</f>
        <v>0</v>
      </c>
    </row>
    <row r="41" spans="1:7" s="1" customFormat="1" ht="9.75" x14ac:dyDescent="0.2">
      <c r="A41" s="32">
        <f t="shared" ref="A41:A47" si="3">A40+1</f>
        <v>17</v>
      </c>
      <c r="B41" s="28" t="s">
        <v>644</v>
      </c>
      <c r="C41" s="29" t="s">
        <v>645</v>
      </c>
      <c r="D41" s="30" t="s">
        <v>158</v>
      </c>
      <c r="E41" s="33">
        <v>1</v>
      </c>
      <c r="F41" s="135"/>
      <c r="G41" s="35">
        <f t="shared" si="2"/>
        <v>0</v>
      </c>
    </row>
    <row r="42" spans="1:7" s="1" customFormat="1" ht="19.5" x14ac:dyDescent="0.2">
      <c r="A42" s="32">
        <f t="shared" si="3"/>
        <v>18</v>
      </c>
      <c r="B42" s="28" t="s">
        <v>592</v>
      </c>
      <c r="C42" s="29" t="s">
        <v>593</v>
      </c>
      <c r="D42" s="30" t="s">
        <v>72</v>
      </c>
      <c r="E42" s="33">
        <v>72</v>
      </c>
      <c r="F42" s="135"/>
      <c r="G42" s="35">
        <f t="shared" si="2"/>
        <v>0</v>
      </c>
    </row>
    <row r="43" spans="1:7" s="1" customFormat="1" ht="19.5" x14ac:dyDescent="0.2">
      <c r="A43" s="32">
        <f t="shared" si="3"/>
        <v>19</v>
      </c>
      <c r="B43" s="28" t="s">
        <v>646</v>
      </c>
      <c r="C43" s="29" t="s">
        <v>647</v>
      </c>
      <c r="D43" s="30" t="s">
        <v>29</v>
      </c>
      <c r="E43" s="33">
        <v>3</v>
      </c>
      <c r="F43" s="135"/>
      <c r="G43" s="35">
        <f t="shared" si="2"/>
        <v>0</v>
      </c>
    </row>
    <row r="44" spans="1:7" s="1" customFormat="1" ht="39" x14ac:dyDescent="0.2">
      <c r="A44" s="32">
        <f t="shared" si="3"/>
        <v>20</v>
      </c>
      <c r="B44" s="28" t="s">
        <v>648</v>
      </c>
      <c r="C44" s="29" t="s">
        <v>649</v>
      </c>
      <c r="D44" s="30" t="s">
        <v>29</v>
      </c>
      <c r="E44" s="33">
        <v>2</v>
      </c>
      <c r="F44" s="135"/>
      <c r="G44" s="35">
        <f t="shared" si="2"/>
        <v>0</v>
      </c>
    </row>
    <row r="45" spans="1:7" s="1" customFormat="1" ht="39" x14ac:dyDescent="0.2">
      <c r="A45" s="32">
        <f t="shared" si="3"/>
        <v>21</v>
      </c>
      <c r="B45" s="28" t="s">
        <v>650</v>
      </c>
      <c r="C45" s="29" t="s">
        <v>651</v>
      </c>
      <c r="D45" s="30" t="s">
        <v>29</v>
      </c>
      <c r="E45" s="33">
        <v>2</v>
      </c>
      <c r="F45" s="135"/>
      <c r="G45" s="35">
        <f t="shared" si="2"/>
        <v>0</v>
      </c>
    </row>
    <row r="46" spans="1:7" s="1" customFormat="1" ht="9.75" x14ac:dyDescent="0.2">
      <c r="A46" s="32">
        <f t="shared" si="3"/>
        <v>22</v>
      </c>
      <c r="B46" s="28" t="s">
        <v>594</v>
      </c>
      <c r="C46" s="29" t="s">
        <v>595</v>
      </c>
      <c r="D46" s="30" t="s">
        <v>29</v>
      </c>
      <c r="E46" s="33">
        <v>13</v>
      </c>
      <c r="F46" s="135"/>
      <c r="G46" s="35">
        <f t="shared" si="2"/>
        <v>0</v>
      </c>
    </row>
    <row r="47" spans="1:7" s="1" customFormat="1" ht="9.75" x14ac:dyDescent="0.2">
      <c r="A47" s="32">
        <f t="shared" si="3"/>
        <v>23</v>
      </c>
      <c r="B47" s="28" t="s">
        <v>596</v>
      </c>
      <c r="C47" s="29" t="s">
        <v>597</v>
      </c>
      <c r="D47" s="30" t="s">
        <v>598</v>
      </c>
      <c r="E47" s="90">
        <v>1.5465033319999999</v>
      </c>
      <c r="F47" s="135"/>
      <c r="G47" s="35">
        <f t="shared" si="2"/>
        <v>0</v>
      </c>
    </row>
    <row r="48" spans="1:7" s="14" customFormat="1" ht="11.25" x14ac:dyDescent="0.2">
      <c r="A48" s="42"/>
      <c r="B48" s="43">
        <v>733</v>
      </c>
      <c r="C48" s="44" t="s">
        <v>599</v>
      </c>
      <c r="D48" s="45"/>
      <c r="E48" s="45"/>
      <c r="F48" s="46"/>
      <c r="G48" s="47">
        <f>SUM(G21:G47)</f>
        <v>0</v>
      </c>
    </row>
    <row r="49" spans="1:7" s="14" customFormat="1" ht="11.25" x14ac:dyDescent="0.2">
      <c r="A49" s="21"/>
      <c r="B49" s="22" t="s">
        <v>600</v>
      </c>
      <c r="C49" s="23" t="s">
        <v>601</v>
      </c>
      <c r="D49" s="20"/>
      <c r="E49" s="20"/>
      <c r="F49" s="24"/>
      <c r="G49" s="25"/>
    </row>
    <row r="50" spans="1:7" s="1" customFormat="1" ht="9.75" x14ac:dyDescent="0.2">
      <c r="A50" s="32">
        <f>A47+1</f>
        <v>24</v>
      </c>
      <c r="B50" s="28" t="s">
        <v>602</v>
      </c>
      <c r="C50" s="29" t="s">
        <v>603</v>
      </c>
      <c r="D50" s="30" t="s">
        <v>604</v>
      </c>
      <c r="E50" s="33">
        <v>2</v>
      </c>
      <c r="F50" s="135"/>
      <c r="G50" s="35">
        <f t="shared" ref="G50:G68" si="4">E50*F50</f>
        <v>0</v>
      </c>
    </row>
    <row r="51" spans="1:7" s="1" customFormat="1" ht="9.75" x14ac:dyDescent="0.2">
      <c r="A51" s="32">
        <f t="shared" ref="A51:A68" si="5">A50+1</f>
        <v>25</v>
      </c>
      <c r="B51" s="28" t="s">
        <v>652</v>
      </c>
      <c r="C51" s="29" t="s">
        <v>653</v>
      </c>
      <c r="D51" s="30" t="s">
        <v>604</v>
      </c>
      <c r="E51" s="33">
        <v>52</v>
      </c>
      <c r="F51" s="135"/>
      <c r="G51" s="35">
        <f t="shared" si="4"/>
        <v>0</v>
      </c>
    </row>
    <row r="52" spans="1:7" s="1" customFormat="1" ht="9.75" x14ac:dyDescent="0.2">
      <c r="A52" s="32">
        <f t="shared" si="5"/>
        <v>26</v>
      </c>
      <c r="B52" s="28" t="s">
        <v>654</v>
      </c>
      <c r="C52" s="29" t="s">
        <v>655</v>
      </c>
      <c r="D52" s="30" t="s">
        <v>604</v>
      </c>
      <c r="E52" s="33">
        <v>2</v>
      </c>
      <c r="F52" s="135"/>
      <c r="G52" s="35">
        <f t="shared" si="4"/>
        <v>0</v>
      </c>
    </row>
    <row r="53" spans="1:7" s="1" customFormat="1" ht="19.5" x14ac:dyDescent="0.2">
      <c r="A53" s="32">
        <f t="shared" si="5"/>
        <v>27</v>
      </c>
      <c r="B53" s="28" t="s">
        <v>656</v>
      </c>
      <c r="C53" s="29" t="s">
        <v>657</v>
      </c>
      <c r="D53" s="30" t="s">
        <v>604</v>
      </c>
      <c r="E53" s="33">
        <v>2</v>
      </c>
      <c r="F53" s="135"/>
      <c r="G53" s="35">
        <f t="shared" si="4"/>
        <v>0</v>
      </c>
    </row>
    <row r="54" spans="1:7" s="1" customFormat="1" ht="19.5" x14ac:dyDescent="0.2">
      <c r="A54" s="32">
        <f t="shared" si="5"/>
        <v>28</v>
      </c>
      <c r="B54" s="28" t="s">
        <v>658</v>
      </c>
      <c r="C54" s="29" t="s">
        <v>659</v>
      </c>
      <c r="D54" s="30" t="s">
        <v>604</v>
      </c>
      <c r="E54" s="33">
        <v>3</v>
      </c>
      <c r="F54" s="135"/>
      <c r="G54" s="35">
        <f t="shared" si="4"/>
        <v>0</v>
      </c>
    </row>
    <row r="55" spans="1:7" s="1" customFormat="1" ht="19.5" x14ac:dyDescent="0.2">
      <c r="A55" s="32">
        <f t="shared" si="5"/>
        <v>29</v>
      </c>
      <c r="B55" s="28" t="s">
        <v>605</v>
      </c>
      <c r="C55" s="29" t="s">
        <v>606</v>
      </c>
      <c r="D55" s="30" t="s">
        <v>604</v>
      </c>
      <c r="E55" s="33">
        <v>7</v>
      </c>
      <c r="F55" s="135"/>
      <c r="G55" s="35">
        <f t="shared" si="4"/>
        <v>0</v>
      </c>
    </row>
    <row r="56" spans="1:7" s="1" customFormat="1" ht="19.5" x14ac:dyDescent="0.2">
      <c r="A56" s="32">
        <f t="shared" si="5"/>
        <v>30</v>
      </c>
      <c r="B56" s="28" t="s">
        <v>660</v>
      </c>
      <c r="C56" s="29" t="s">
        <v>661</v>
      </c>
      <c r="D56" s="30" t="s">
        <v>604</v>
      </c>
      <c r="E56" s="33">
        <v>11</v>
      </c>
      <c r="F56" s="135"/>
      <c r="G56" s="35">
        <f t="shared" si="4"/>
        <v>0</v>
      </c>
    </row>
    <row r="57" spans="1:7" s="1" customFormat="1" ht="19.5" x14ac:dyDescent="0.2">
      <c r="A57" s="32">
        <f t="shared" si="5"/>
        <v>31</v>
      </c>
      <c r="B57" s="28" t="s">
        <v>662</v>
      </c>
      <c r="C57" s="29" t="s">
        <v>663</v>
      </c>
      <c r="D57" s="30" t="s">
        <v>604</v>
      </c>
      <c r="E57" s="33">
        <v>2</v>
      </c>
      <c r="F57" s="135"/>
      <c r="G57" s="35">
        <f t="shared" si="4"/>
        <v>0</v>
      </c>
    </row>
    <row r="58" spans="1:7" s="1" customFormat="1" ht="19.5" x14ac:dyDescent="0.2">
      <c r="A58" s="32">
        <f t="shared" si="5"/>
        <v>32</v>
      </c>
      <c r="B58" s="28" t="s">
        <v>664</v>
      </c>
      <c r="C58" s="29" t="s">
        <v>665</v>
      </c>
      <c r="D58" s="30" t="s">
        <v>604</v>
      </c>
      <c r="E58" s="33">
        <v>2</v>
      </c>
      <c r="F58" s="135"/>
      <c r="G58" s="35">
        <f t="shared" si="4"/>
        <v>0</v>
      </c>
    </row>
    <row r="59" spans="1:7" s="1" customFormat="1" ht="19.5" x14ac:dyDescent="0.2">
      <c r="A59" s="32">
        <f t="shared" si="5"/>
        <v>33</v>
      </c>
      <c r="B59" s="28" t="s">
        <v>666</v>
      </c>
      <c r="C59" s="29" t="s">
        <v>667</v>
      </c>
      <c r="D59" s="30" t="s">
        <v>604</v>
      </c>
      <c r="E59" s="33">
        <v>1</v>
      </c>
      <c r="F59" s="135"/>
      <c r="G59" s="35">
        <f t="shared" si="4"/>
        <v>0</v>
      </c>
    </row>
    <row r="60" spans="1:7" s="1" customFormat="1" ht="19.5" x14ac:dyDescent="0.2">
      <c r="A60" s="32">
        <f t="shared" si="5"/>
        <v>34</v>
      </c>
      <c r="B60" s="28" t="s">
        <v>668</v>
      </c>
      <c r="C60" s="29" t="s">
        <v>669</v>
      </c>
      <c r="D60" s="30" t="s">
        <v>604</v>
      </c>
      <c r="E60" s="33">
        <v>20</v>
      </c>
      <c r="F60" s="135"/>
      <c r="G60" s="35">
        <f t="shared" si="4"/>
        <v>0</v>
      </c>
    </row>
    <row r="61" spans="1:7" s="1" customFormat="1" ht="19.5" x14ac:dyDescent="0.2">
      <c r="A61" s="32">
        <f t="shared" si="5"/>
        <v>35</v>
      </c>
      <c r="B61" s="28" t="s">
        <v>670</v>
      </c>
      <c r="C61" s="29" t="s">
        <v>671</v>
      </c>
      <c r="D61" s="30" t="s">
        <v>604</v>
      </c>
      <c r="E61" s="33">
        <v>3</v>
      </c>
      <c r="F61" s="135"/>
      <c r="G61" s="35">
        <f t="shared" si="4"/>
        <v>0</v>
      </c>
    </row>
    <row r="62" spans="1:7" s="1" customFormat="1" ht="19.5" x14ac:dyDescent="0.2">
      <c r="A62" s="32">
        <f t="shared" si="5"/>
        <v>36</v>
      </c>
      <c r="B62" s="28" t="s">
        <v>672</v>
      </c>
      <c r="C62" s="29" t="s">
        <v>673</v>
      </c>
      <c r="D62" s="30" t="s">
        <v>604</v>
      </c>
      <c r="E62" s="33">
        <v>1</v>
      </c>
      <c r="F62" s="135"/>
      <c r="G62" s="35">
        <f t="shared" si="4"/>
        <v>0</v>
      </c>
    </row>
    <row r="63" spans="1:7" s="1" customFormat="1" ht="19.5" x14ac:dyDescent="0.2">
      <c r="A63" s="32">
        <f t="shared" si="5"/>
        <v>37</v>
      </c>
      <c r="B63" s="28" t="s">
        <v>674</v>
      </c>
      <c r="C63" s="29" t="s">
        <v>675</v>
      </c>
      <c r="D63" s="30" t="s">
        <v>604</v>
      </c>
      <c r="E63" s="33">
        <v>1</v>
      </c>
      <c r="F63" s="135"/>
      <c r="G63" s="35">
        <f t="shared" si="4"/>
        <v>0</v>
      </c>
    </row>
    <row r="64" spans="1:7" s="1" customFormat="1" ht="19.5" x14ac:dyDescent="0.2">
      <c r="A64" s="32">
        <f t="shared" si="5"/>
        <v>38</v>
      </c>
      <c r="B64" s="28" t="s">
        <v>676</v>
      </c>
      <c r="C64" s="29" t="s">
        <v>677</v>
      </c>
      <c r="D64" s="30" t="s">
        <v>604</v>
      </c>
      <c r="E64" s="33">
        <v>1</v>
      </c>
      <c r="F64" s="135"/>
      <c r="G64" s="35">
        <f t="shared" si="4"/>
        <v>0</v>
      </c>
    </row>
    <row r="65" spans="1:7" s="1" customFormat="1" ht="19.5" x14ac:dyDescent="0.2">
      <c r="A65" s="32">
        <f t="shared" si="5"/>
        <v>39</v>
      </c>
      <c r="B65" s="28" t="s">
        <v>678</v>
      </c>
      <c r="C65" s="29" t="s">
        <v>679</v>
      </c>
      <c r="D65" s="30" t="s">
        <v>604</v>
      </c>
      <c r="E65" s="33">
        <v>2</v>
      </c>
      <c r="F65" s="135"/>
      <c r="G65" s="35">
        <f t="shared" si="4"/>
        <v>0</v>
      </c>
    </row>
    <row r="66" spans="1:7" s="1" customFormat="1" ht="19.5" x14ac:dyDescent="0.2">
      <c r="A66" s="32">
        <f t="shared" si="5"/>
        <v>40</v>
      </c>
      <c r="B66" s="28" t="s">
        <v>611</v>
      </c>
      <c r="C66" s="29" t="s">
        <v>612</v>
      </c>
      <c r="D66" s="30" t="s">
        <v>158</v>
      </c>
      <c r="E66" s="33">
        <v>54</v>
      </c>
      <c r="F66" s="135"/>
      <c r="G66" s="35">
        <f t="shared" si="4"/>
        <v>0</v>
      </c>
    </row>
    <row r="67" spans="1:7" s="1" customFormat="1" ht="19.5" x14ac:dyDescent="0.2">
      <c r="A67" s="32">
        <f t="shared" si="5"/>
        <v>41</v>
      </c>
      <c r="B67" s="28" t="s">
        <v>680</v>
      </c>
      <c r="C67" s="29" t="s">
        <v>681</v>
      </c>
      <c r="D67" s="30" t="s">
        <v>158</v>
      </c>
      <c r="E67" s="33">
        <v>2</v>
      </c>
      <c r="F67" s="135"/>
      <c r="G67" s="35">
        <f t="shared" si="4"/>
        <v>0</v>
      </c>
    </row>
    <row r="68" spans="1:7" s="1" customFormat="1" ht="9.75" x14ac:dyDescent="0.2">
      <c r="A68" s="32">
        <f t="shared" si="5"/>
        <v>42</v>
      </c>
      <c r="B68" s="28" t="s">
        <v>613</v>
      </c>
      <c r="C68" s="29" t="s">
        <v>614</v>
      </c>
      <c r="D68" s="30" t="s">
        <v>598</v>
      </c>
      <c r="E68" s="90">
        <v>0.71280000000000021</v>
      </c>
      <c r="F68" s="135"/>
      <c r="G68" s="35">
        <f t="shared" si="4"/>
        <v>0</v>
      </c>
    </row>
    <row r="69" spans="1:7" s="14" customFormat="1" ht="12" thickBot="1" x14ac:dyDescent="0.25">
      <c r="A69" s="36"/>
      <c r="B69" s="38">
        <v>735</v>
      </c>
      <c r="C69" s="39" t="s">
        <v>615</v>
      </c>
      <c r="D69" s="37"/>
      <c r="E69" s="37"/>
      <c r="F69" s="40"/>
      <c r="G69" s="41">
        <f>SUM(G50:G68)</f>
        <v>0</v>
      </c>
    </row>
    <row r="70" spans="1:7" ht="13.5" thickBot="1" x14ac:dyDescent="0.25">
      <c r="A70" s="48"/>
      <c r="B70" s="48"/>
      <c r="C70" s="48"/>
      <c r="D70" s="48"/>
      <c r="E70" s="48"/>
      <c r="F70" s="48"/>
      <c r="G70" s="48"/>
    </row>
    <row r="71" spans="1:7" s="14" customFormat="1" ht="13.5" thickBot="1" x14ac:dyDescent="0.25">
      <c r="A71" s="49"/>
      <c r="B71" s="50"/>
      <c r="C71" s="52" t="s">
        <v>183</v>
      </c>
      <c r="D71" s="51"/>
      <c r="E71" s="51"/>
      <c r="F71" s="271">
        <f>'KRYCÍ LIST D.1.4.3 G'!E20</f>
        <v>0</v>
      </c>
      <c r="G71" s="188"/>
    </row>
  </sheetData>
  <sheetProtection algorithmName="SHA-512" hashValue="QgpzC3oneZa4uZyB91T2ruJ83EirIoxECszCAn3WMfXVqvxEVAyOdJp284SkUSpDQo1aMcHLGCqXxPQIbrp1ug==" saltValue="OvC6T27Huhq43tBaOZ3GwQ==" spinCount="100000" sheet="1" objects="1" scenarios="1"/>
  <protectedRanges>
    <protectedRange sqref="F12 F21:F30 F32 F34 F36 F38 F40:F47 F50:F68" name="Oblast1"/>
  </protectedRanges>
  <mergeCells count="21">
    <mergeCell ref="C31:G31"/>
    <mergeCell ref="A1:E1"/>
    <mergeCell ref="F1:G1"/>
    <mergeCell ref="A2:E2"/>
    <mergeCell ref="F2:G2"/>
    <mergeCell ref="A4:G4"/>
    <mergeCell ref="B6:B8"/>
    <mergeCell ref="C6:C8"/>
    <mergeCell ref="D6:D8"/>
    <mergeCell ref="E6:E8"/>
    <mergeCell ref="F6:G7"/>
    <mergeCell ref="B15:B17"/>
    <mergeCell ref="C15:C17"/>
    <mergeCell ref="D15:D17"/>
    <mergeCell ref="E15:E17"/>
    <mergeCell ref="F15:G16"/>
    <mergeCell ref="C33:G33"/>
    <mergeCell ref="C35:G35"/>
    <mergeCell ref="C37:G37"/>
    <mergeCell ref="C39:G39"/>
    <mergeCell ref="F71:G71"/>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9AF7-83E8-4D17-B675-96F5EFE552A8}">
  <dimension ref="A1:M39"/>
  <sheetViews>
    <sheetView workbookViewId="0">
      <selection activeCell="O12" sqref="O12"/>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12.95" customHeight="1" x14ac:dyDescent="0.2">
      <c r="A4" s="257" t="s">
        <v>620</v>
      </c>
      <c r="B4" s="151"/>
      <c r="C4" s="151"/>
      <c r="D4" s="144"/>
      <c r="E4" s="259" t="s">
        <v>621</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f>'REKAPITULACE D.1.4.3 D'!C10</f>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f>'REKAPITULACE D.1.4.3 D'!C14</f>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W57bpmjzgUNU4F2nNTjhKc1eddQ1GAToDVN1OG6gCPGhj4MCKuho6YUhyMOgK57j7zvJO8eJdRTH/LvM0pM1Ww==" saltValue="FgK4A3C3MTbLUi/ZWNTA8Q==" spinCount="100000" sheet="1" objects="1" scenarios="1"/>
  <protectedRanges>
    <protectedRange sqref="J10:M10 H11:M11 C31:D31 F30:G30 F31:G31" name="Oblast1"/>
  </protectedRanges>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5257B-5324-46DC-86B7-2D86326A407D}">
  <dimension ref="A1:C16"/>
  <sheetViews>
    <sheetView workbookViewId="0">
      <selection activeCell="C1" sqref="C1"/>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558</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559</v>
      </c>
      <c r="C8" s="56"/>
    </row>
    <row r="9" spans="1:3" s="13" customFormat="1" ht="11.25" x14ac:dyDescent="0.2">
      <c r="A9" s="58">
        <v>783</v>
      </c>
      <c r="B9" s="23" t="s">
        <v>616</v>
      </c>
      <c r="C9" s="59">
        <f>'ROZPOČET D.1.4.3 D'!G13</f>
        <v>0</v>
      </c>
    </row>
    <row r="10" spans="1:3" s="13" customFormat="1" ht="12" thickBot="1" x14ac:dyDescent="0.25">
      <c r="A10" s="60"/>
      <c r="B10" s="61" t="s">
        <v>617</v>
      </c>
      <c r="C10" s="62">
        <f>SUM(C9:C9)</f>
        <v>0</v>
      </c>
    </row>
    <row r="11" spans="1:3" s="1" customFormat="1" ht="10.5" thickBot="1" x14ac:dyDescent="0.25"/>
    <row r="12" spans="1:3" s="13" customFormat="1" ht="11.25" x14ac:dyDescent="0.2">
      <c r="A12" s="55"/>
      <c r="B12" s="57" t="s">
        <v>566</v>
      </c>
      <c r="C12" s="56"/>
    </row>
    <row r="13" spans="1:3" s="13" customFormat="1" ht="11.25" x14ac:dyDescent="0.2">
      <c r="A13" s="58">
        <v>730</v>
      </c>
      <c r="B13" s="23" t="s">
        <v>618</v>
      </c>
      <c r="C13" s="59">
        <f>'ROZPOČET D.1.4.3 D'!G36+'ROZPOČET D.1.4.3 D'!G44</f>
        <v>0</v>
      </c>
    </row>
    <row r="14" spans="1:3" s="13" customFormat="1" ht="12" thickBot="1" x14ac:dyDescent="0.25">
      <c r="A14" s="60"/>
      <c r="B14" s="61" t="s">
        <v>619</v>
      </c>
      <c r="C14" s="62">
        <f>SUM(C13:C13)</f>
        <v>0</v>
      </c>
    </row>
    <row r="15" spans="1:3" s="1" customFormat="1" ht="10.5" thickBot="1" x14ac:dyDescent="0.25"/>
    <row r="16" spans="1:3" s="13" customFormat="1" ht="12" thickBot="1" x14ac:dyDescent="0.25">
      <c r="A16" s="63"/>
      <c r="B16" s="64" t="s">
        <v>190</v>
      </c>
      <c r="C16" s="65">
        <f>C10+C14</f>
        <v>0</v>
      </c>
    </row>
  </sheetData>
  <sheetProtection algorithmName="SHA-512" hashValue="3Cp1WWIUlku13Yrnem72nOfGsKvHLH7s9IFAWjCiew3yzSMH7n3DZp7E46GxAgh7jgmIYGxzIO5ZWC6Oly8zdg==" saltValue="fY8PtjgIStRTebAMn4Rhcg=="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AA3C-678A-4F97-BE73-D3ECE56453EC}">
  <dimension ref="A1:G46"/>
  <sheetViews>
    <sheetView workbookViewId="0">
      <selection activeCell="F43" sqref="F43"/>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558</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559</v>
      </c>
      <c r="D10" s="15"/>
      <c r="E10" s="15"/>
      <c r="F10" s="18"/>
      <c r="G10" s="19"/>
    </row>
    <row r="11" spans="1:7" s="14" customFormat="1" ht="11.25" x14ac:dyDescent="0.2">
      <c r="A11" s="21"/>
      <c r="B11" s="22" t="s">
        <v>560</v>
      </c>
      <c r="C11" s="23" t="s">
        <v>561</v>
      </c>
      <c r="D11" s="20"/>
      <c r="E11" s="20"/>
      <c r="F11" s="24"/>
      <c r="G11" s="25"/>
    </row>
    <row r="12" spans="1:7" s="1" customFormat="1" ht="9.75" x14ac:dyDescent="0.2">
      <c r="A12" s="32">
        <v>1</v>
      </c>
      <c r="B12" s="28" t="s">
        <v>562</v>
      </c>
      <c r="C12" s="29" t="s">
        <v>563</v>
      </c>
      <c r="D12" s="30" t="s">
        <v>564</v>
      </c>
      <c r="E12" s="33">
        <v>3</v>
      </c>
      <c r="F12" s="135"/>
      <c r="G12" s="35">
        <f>E12*F12</f>
        <v>0</v>
      </c>
    </row>
    <row r="13" spans="1:7" s="14" customFormat="1" ht="12" thickBot="1" x14ac:dyDescent="0.25">
      <c r="A13" s="36"/>
      <c r="B13" s="38">
        <v>783</v>
      </c>
      <c r="C13" s="39" t="s">
        <v>565</v>
      </c>
      <c r="D13" s="37"/>
      <c r="E13" s="37"/>
      <c r="F13" s="40"/>
      <c r="G13" s="41">
        <f>SUM(G12:G12)</f>
        <v>0</v>
      </c>
    </row>
    <row r="14" spans="1:7" ht="13.5" thickBot="1" x14ac:dyDescent="0.25">
      <c r="A14" s="48"/>
      <c r="B14" s="48"/>
      <c r="C14" s="48"/>
      <c r="D14" s="48"/>
      <c r="E14" s="48"/>
      <c r="F14" s="48"/>
      <c r="G14" s="48"/>
    </row>
    <row r="15" spans="1:7" s="1" customFormat="1" ht="9.75" customHeight="1" x14ac:dyDescent="0.2">
      <c r="A15" s="5" t="s">
        <v>4</v>
      </c>
      <c r="B15" s="272" t="s">
        <v>8</v>
      </c>
      <c r="C15" s="272" t="s">
        <v>10</v>
      </c>
      <c r="D15" s="272" t="s">
        <v>12</v>
      </c>
      <c r="E15" s="272" t="s">
        <v>14</v>
      </c>
      <c r="F15" s="273" t="s">
        <v>16</v>
      </c>
      <c r="G15" s="196"/>
    </row>
    <row r="16" spans="1:7" s="1" customFormat="1" ht="9.75" customHeight="1" x14ac:dyDescent="0.2">
      <c r="A16" s="6" t="s">
        <v>5</v>
      </c>
      <c r="B16" s="152"/>
      <c r="C16" s="152"/>
      <c r="D16" s="152"/>
      <c r="E16" s="152"/>
      <c r="F16" s="274"/>
      <c r="G16" s="275"/>
    </row>
    <row r="17" spans="1:7" s="1" customFormat="1" ht="9.75" customHeight="1" x14ac:dyDescent="0.2">
      <c r="A17" s="6" t="s">
        <v>6</v>
      </c>
      <c r="B17" s="152"/>
      <c r="C17" s="152"/>
      <c r="D17" s="152"/>
      <c r="E17" s="152"/>
      <c r="F17" s="9" t="s">
        <v>17</v>
      </c>
      <c r="G17" s="11" t="s">
        <v>19</v>
      </c>
    </row>
    <row r="18" spans="1:7" s="1" customFormat="1" ht="9.75" customHeight="1" thickBot="1" x14ac:dyDescent="0.25">
      <c r="A18" s="7" t="s">
        <v>7</v>
      </c>
      <c r="B18" s="8" t="s">
        <v>9</v>
      </c>
      <c r="C18" s="8" t="s">
        <v>11</v>
      </c>
      <c r="D18" s="8" t="s">
        <v>13</v>
      </c>
      <c r="E18" s="8" t="s">
        <v>15</v>
      </c>
      <c r="F18" s="10" t="s">
        <v>18</v>
      </c>
      <c r="G18" s="12" t="s">
        <v>20</v>
      </c>
    </row>
    <row r="19" spans="1:7" s="14" customFormat="1" ht="11.25" x14ac:dyDescent="0.2">
      <c r="A19" s="16"/>
      <c r="B19" s="15"/>
      <c r="C19" s="17" t="s">
        <v>566</v>
      </c>
      <c r="D19" s="15"/>
      <c r="E19" s="15"/>
      <c r="F19" s="18"/>
      <c r="G19" s="19"/>
    </row>
    <row r="20" spans="1:7" s="14" customFormat="1" ht="11.25" x14ac:dyDescent="0.2">
      <c r="A20" s="21"/>
      <c r="B20" s="22" t="s">
        <v>567</v>
      </c>
      <c r="C20" s="23" t="s">
        <v>568</v>
      </c>
      <c r="D20" s="20"/>
      <c r="E20" s="20"/>
      <c r="F20" s="24"/>
      <c r="G20" s="25"/>
    </row>
    <row r="21" spans="1:7" s="1" customFormat="1" ht="19.5" x14ac:dyDescent="0.2">
      <c r="A21" s="32">
        <f>A12+1</f>
        <v>2</v>
      </c>
      <c r="B21" s="28" t="s">
        <v>569</v>
      </c>
      <c r="C21" s="29" t="s">
        <v>570</v>
      </c>
      <c r="D21" s="30" t="s">
        <v>158</v>
      </c>
      <c r="E21" s="33">
        <v>3</v>
      </c>
      <c r="F21" s="135"/>
      <c r="G21" s="35">
        <f t="shared" ref="G21:G27" si="0">E21*F21</f>
        <v>0</v>
      </c>
    </row>
    <row r="22" spans="1:7" s="1" customFormat="1" ht="19.5" x14ac:dyDescent="0.2">
      <c r="A22" s="32">
        <f t="shared" ref="A22:A27" si="1">A21+1</f>
        <v>3</v>
      </c>
      <c r="B22" s="28" t="s">
        <v>571</v>
      </c>
      <c r="C22" s="29" t="s">
        <v>572</v>
      </c>
      <c r="D22" s="30" t="s">
        <v>29</v>
      </c>
      <c r="E22" s="33">
        <v>5</v>
      </c>
      <c r="F22" s="135"/>
      <c r="G22" s="35">
        <f t="shared" si="0"/>
        <v>0</v>
      </c>
    </row>
    <row r="23" spans="1:7" s="1" customFormat="1" ht="9.75" x14ac:dyDescent="0.2">
      <c r="A23" s="32">
        <f t="shared" si="1"/>
        <v>4</v>
      </c>
      <c r="B23" s="28" t="s">
        <v>573</v>
      </c>
      <c r="C23" s="29" t="s">
        <v>574</v>
      </c>
      <c r="D23" s="30" t="s">
        <v>29</v>
      </c>
      <c r="E23" s="33">
        <v>1</v>
      </c>
      <c r="F23" s="135"/>
      <c r="G23" s="35">
        <f t="shared" si="0"/>
        <v>0</v>
      </c>
    </row>
    <row r="24" spans="1:7" s="1" customFormat="1" ht="9.75" x14ac:dyDescent="0.2">
      <c r="A24" s="32">
        <f t="shared" si="1"/>
        <v>5</v>
      </c>
      <c r="B24" s="28" t="s">
        <v>575</v>
      </c>
      <c r="C24" s="29" t="s">
        <v>576</v>
      </c>
      <c r="D24" s="30" t="s">
        <v>29</v>
      </c>
      <c r="E24" s="33">
        <v>4</v>
      </c>
      <c r="F24" s="135"/>
      <c r="G24" s="35">
        <f t="shared" si="0"/>
        <v>0</v>
      </c>
    </row>
    <row r="25" spans="1:7" s="1" customFormat="1" ht="9.75" x14ac:dyDescent="0.2">
      <c r="A25" s="32">
        <f t="shared" si="1"/>
        <v>6</v>
      </c>
      <c r="B25" s="28" t="s">
        <v>577</v>
      </c>
      <c r="C25" s="29" t="s">
        <v>578</v>
      </c>
      <c r="D25" s="30" t="s">
        <v>29</v>
      </c>
      <c r="E25" s="33">
        <v>5</v>
      </c>
      <c r="F25" s="135"/>
      <c r="G25" s="35">
        <f t="shared" si="0"/>
        <v>0</v>
      </c>
    </row>
    <row r="26" spans="1:7" s="1" customFormat="1" ht="9.75" x14ac:dyDescent="0.2">
      <c r="A26" s="32">
        <f t="shared" si="1"/>
        <v>7</v>
      </c>
      <c r="B26" s="28" t="s">
        <v>579</v>
      </c>
      <c r="C26" s="29" t="s">
        <v>580</v>
      </c>
      <c r="D26" s="30" t="s">
        <v>581</v>
      </c>
      <c r="E26" s="33">
        <v>25</v>
      </c>
      <c r="F26" s="135"/>
      <c r="G26" s="35">
        <f t="shared" si="0"/>
        <v>0</v>
      </c>
    </row>
    <row r="27" spans="1:7" s="1" customFormat="1" ht="9.75" x14ac:dyDescent="0.2">
      <c r="A27" s="32">
        <f t="shared" si="1"/>
        <v>8</v>
      </c>
      <c r="B27" s="28" t="s">
        <v>582</v>
      </c>
      <c r="C27" s="29" t="s">
        <v>583</v>
      </c>
      <c r="D27" s="30" t="s">
        <v>581</v>
      </c>
      <c r="E27" s="88">
        <v>49</v>
      </c>
      <c r="F27" s="135"/>
      <c r="G27" s="35">
        <f t="shared" si="0"/>
        <v>0</v>
      </c>
    </row>
    <row r="28" spans="1:7" s="1" customFormat="1" ht="9.75" customHeight="1" x14ac:dyDescent="0.2">
      <c r="A28" s="4"/>
      <c r="B28" s="91" t="s">
        <v>492</v>
      </c>
      <c r="C28" s="269" t="s">
        <v>584</v>
      </c>
      <c r="D28" s="208"/>
      <c r="E28" s="208"/>
      <c r="F28" s="208"/>
      <c r="G28" s="270"/>
    </row>
    <row r="29" spans="1:7" s="1" customFormat="1" ht="29.25" x14ac:dyDescent="0.2">
      <c r="A29" s="32">
        <f>A27+1</f>
        <v>9</v>
      </c>
      <c r="B29" s="28" t="s">
        <v>585</v>
      </c>
      <c r="C29" s="29" t="s">
        <v>586</v>
      </c>
      <c r="D29" s="30" t="s">
        <v>581</v>
      </c>
      <c r="E29" s="88">
        <v>25</v>
      </c>
      <c r="F29" s="135"/>
      <c r="G29" s="35">
        <f>E29*F29</f>
        <v>0</v>
      </c>
    </row>
    <row r="30" spans="1:7" s="1" customFormat="1" ht="9.75" customHeight="1" x14ac:dyDescent="0.2">
      <c r="A30" s="4"/>
      <c r="B30" s="91" t="s">
        <v>492</v>
      </c>
      <c r="C30" s="269" t="s">
        <v>587</v>
      </c>
      <c r="D30" s="208"/>
      <c r="E30" s="208"/>
      <c r="F30" s="208"/>
      <c r="G30" s="270"/>
    </row>
    <row r="31" spans="1:7" s="1" customFormat="1" ht="19.5" x14ac:dyDescent="0.2">
      <c r="A31" s="32">
        <f>A29+1</f>
        <v>10</v>
      </c>
      <c r="B31" s="28" t="s">
        <v>588</v>
      </c>
      <c r="C31" s="29" t="s">
        <v>589</v>
      </c>
      <c r="D31" s="30" t="s">
        <v>581</v>
      </c>
      <c r="E31" s="33">
        <v>24</v>
      </c>
      <c r="F31" s="135"/>
      <c r="G31" s="35">
        <f>E31*F31</f>
        <v>0</v>
      </c>
    </row>
    <row r="32" spans="1:7" s="1" customFormat="1" ht="29.25" x14ac:dyDescent="0.2">
      <c r="A32" s="32">
        <f>A31+1</f>
        <v>11</v>
      </c>
      <c r="B32" s="28" t="s">
        <v>590</v>
      </c>
      <c r="C32" s="29" t="s">
        <v>591</v>
      </c>
      <c r="D32" s="30" t="s">
        <v>581</v>
      </c>
      <c r="E32" s="33">
        <v>24</v>
      </c>
      <c r="F32" s="135"/>
      <c r="G32" s="35">
        <f>E32*F32</f>
        <v>0</v>
      </c>
    </row>
    <row r="33" spans="1:7" s="1" customFormat="1" ht="19.5" x14ac:dyDescent="0.2">
      <c r="A33" s="32">
        <f>A32+1</f>
        <v>12</v>
      </c>
      <c r="B33" s="28" t="s">
        <v>592</v>
      </c>
      <c r="C33" s="29" t="s">
        <v>593</v>
      </c>
      <c r="D33" s="30" t="s">
        <v>72</v>
      </c>
      <c r="E33" s="33">
        <v>16</v>
      </c>
      <c r="F33" s="135"/>
      <c r="G33" s="35">
        <f>E33*F33</f>
        <v>0</v>
      </c>
    </row>
    <row r="34" spans="1:7" s="1" customFormat="1" ht="9.75" x14ac:dyDescent="0.2">
      <c r="A34" s="32">
        <f>A33+1</f>
        <v>13</v>
      </c>
      <c r="B34" s="28" t="s">
        <v>594</v>
      </c>
      <c r="C34" s="29" t="s">
        <v>595</v>
      </c>
      <c r="D34" s="30" t="s">
        <v>29</v>
      </c>
      <c r="E34" s="33">
        <v>4</v>
      </c>
      <c r="F34" s="135"/>
      <c r="G34" s="35">
        <f>E34*F34</f>
        <v>0</v>
      </c>
    </row>
    <row r="35" spans="1:7" s="1" customFormat="1" ht="9.75" x14ac:dyDescent="0.2">
      <c r="A35" s="32">
        <f>A34+1</f>
        <v>14</v>
      </c>
      <c r="B35" s="28" t="s">
        <v>596</v>
      </c>
      <c r="C35" s="29" t="s">
        <v>597</v>
      </c>
      <c r="D35" s="30" t="s">
        <v>598</v>
      </c>
      <c r="E35" s="90">
        <v>3.3152149999999998E-2</v>
      </c>
      <c r="F35" s="135"/>
      <c r="G35" s="35">
        <f>E35*F35</f>
        <v>0</v>
      </c>
    </row>
    <row r="36" spans="1:7" s="14" customFormat="1" ht="11.25" x14ac:dyDescent="0.2">
      <c r="A36" s="42"/>
      <c r="B36" s="43">
        <v>733</v>
      </c>
      <c r="C36" s="44" t="s">
        <v>599</v>
      </c>
      <c r="D36" s="45"/>
      <c r="E36" s="45"/>
      <c r="F36" s="46"/>
      <c r="G36" s="47">
        <f>SUM(G21:G35)</f>
        <v>0</v>
      </c>
    </row>
    <row r="37" spans="1:7" s="14" customFormat="1" ht="11.25" x14ac:dyDescent="0.2">
      <c r="A37" s="21"/>
      <c r="B37" s="22" t="s">
        <v>600</v>
      </c>
      <c r="C37" s="23" t="s">
        <v>601</v>
      </c>
      <c r="D37" s="20"/>
      <c r="E37" s="20"/>
      <c r="F37" s="24"/>
      <c r="G37" s="25"/>
    </row>
    <row r="38" spans="1:7" s="1" customFormat="1" ht="9.75" x14ac:dyDescent="0.2">
      <c r="A38" s="32">
        <f>A35+1</f>
        <v>15</v>
      </c>
      <c r="B38" s="28" t="s">
        <v>602</v>
      </c>
      <c r="C38" s="29" t="s">
        <v>603</v>
      </c>
      <c r="D38" s="30" t="s">
        <v>604</v>
      </c>
      <c r="E38" s="33">
        <v>5</v>
      </c>
      <c r="F38" s="135"/>
      <c r="G38" s="35">
        <f t="shared" ref="G38:G43" si="2">E38*F38</f>
        <v>0</v>
      </c>
    </row>
    <row r="39" spans="1:7" s="1" customFormat="1" ht="19.5" x14ac:dyDescent="0.2">
      <c r="A39" s="32">
        <f>A38+1</f>
        <v>16</v>
      </c>
      <c r="B39" s="28" t="s">
        <v>605</v>
      </c>
      <c r="C39" s="29" t="s">
        <v>606</v>
      </c>
      <c r="D39" s="30" t="s">
        <v>604</v>
      </c>
      <c r="E39" s="33">
        <v>3</v>
      </c>
      <c r="F39" s="135"/>
      <c r="G39" s="35">
        <f t="shared" si="2"/>
        <v>0</v>
      </c>
    </row>
    <row r="40" spans="1:7" s="1" customFormat="1" ht="19.5" x14ac:dyDescent="0.2">
      <c r="A40" s="32">
        <f>A39+1</f>
        <v>17</v>
      </c>
      <c r="B40" s="28" t="s">
        <v>607</v>
      </c>
      <c r="C40" s="29" t="s">
        <v>608</v>
      </c>
      <c r="D40" s="30" t="s">
        <v>604</v>
      </c>
      <c r="E40" s="33">
        <v>1</v>
      </c>
      <c r="F40" s="135"/>
      <c r="G40" s="35">
        <f t="shared" si="2"/>
        <v>0</v>
      </c>
    </row>
    <row r="41" spans="1:7" s="1" customFormat="1" ht="19.5" x14ac:dyDescent="0.2">
      <c r="A41" s="32">
        <f>A40+1</f>
        <v>18</v>
      </c>
      <c r="B41" s="28" t="s">
        <v>609</v>
      </c>
      <c r="C41" s="29" t="s">
        <v>610</v>
      </c>
      <c r="D41" s="30" t="s">
        <v>604</v>
      </c>
      <c r="E41" s="33">
        <v>1</v>
      </c>
      <c r="F41" s="135"/>
      <c r="G41" s="35">
        <f t="shared" si="2"/>
        <v>0</v>
      </c>
    </row>
    <row r="42" spans="1:7" s="1" customFormat="1" ht="19.5" x14ac:dyDescent="0.2">
      <c r="A42" s="32">
        <f>A41+1</f>
        <v>19</v>
      </c>
      <c r="B42" s="28" t="s">
        <v>611</v>
      </c>
      <c r="C42" s="29" t="s">
        <v>612</v>
      </c>
      <c r="D42" s="30" t="s">
        <v>158</v>
      </c>
      <c r="E42" s="33">
        <v>5</v>
      </c>
      <c r="F42" s="135"/>
      <c r="G42" s="35">
        <f t="shared" si="2"/>
        <v>0</v>
      </c>
    </row>
    <row r="43" spans="1:7" s="1" customFormat="1" ht="9.75" x14ac:dyDescent="0.2">
      <c r="A43" s="32">
        <f>A42+1</f>
        <v>20</v>
      </c>
      <c r="B43" s="28" t="s">
        <v>613</v>
      </c>
      <c r="C43" s="29" t="s">
        <v>614</v>
      </c>
      <c r="D43" s="30" t="s">
        <v>598</v>
      </c>
      <c r="E43" s="90">
        <v>5.5500000000000001E-2</v>
      </c>
      <c r="F43" s="135"/>
      <c r="G43" s="35">
        <f t="shared" si="2"/>
        <v>0</v>
      </c>
    </row>
    <row r="44" spans="1:7" s="14" customFormat="1" ht="12" thickBot="1" x14ac:dyDescent="0.25">
      <c r="A44" s="36"/>
      <c r="B44" s="38">
        <v>735</v>
      </c>
      <c r="C44" s="39" t="s">
        <v>615</v>
      </c>
      <c r="D44" s="37"/>
      <c r="E44" s="37"/>
      <c r="F44" s="40"/>
      <c r="G44" s="41">
        <f>SUM(G38:G43)</f>
        <v>0</v>
      </c>
    </row>
    <row r="45" spans="1:7" ht="13.5" thickBot="1" x14ac:dyDescent="0.25">
      <c r="A45" s="48"/>
      <c r="B45" s="48"/>
      <c r="C45" s="48"/>
      <c r="D45" s="48"/>
      <c r="E45" s="48"/>
      <c r="F45" s="48"/>
      <c r="G45" s="48"/>
    </row>
    <row r="46" spans="1:7" s="14" customFormat="1" ht="13.5" thickBot="1" x14ac:dyDescent="0.25">
      <c r="A46" s="49"/>
      <c r="B46" s="50"/>
      <c r="C46" s="52" t="s">
        <v>183</v>
      </c>
      <c r="D46" s="51"/>
      <c r="E46" s="51"/>
      <c r="F46" s="271">
        <f>'KRYCÍ LIST D.1.4.3 D'!E20</f>
        <v>0</v>
      </c>
      <c r="G46" s="188"/>
    </row>
  </sheetData>
  <sheetProtection algorithmName="SHA-512" hashValue="Mm+hxNeCgtlcQFeZd3DDo44gsR3J/qCbHJVLq8dQdHqAizU+5o0XDhaxvyIX0vuCSiaXhbOzp/w8K6eQt+dBIw==" saltValue="Bv4Ct6059zpD9UF+0RWC5Q==" spinCount="100000" sheet="1" objects="1" scenarios="1"/>
  <protectedRanges>
    <protectedRange sqref="F12 F21:F27 F29 F31:F35 F38:F43" name="Oblast1"/>
  </protectedRanges>
  <mergeCells count="18">
    <mergeCell ref="B6:B8"/>
    <mergeCell ref="C6:C8"/>
    <mergeCell ref="D6:D8"/>
    <mergeCell ref="E6:E8"/>
    <mergeCell ref="F6:G7"/>
    <mergeCell ref="A1:E1"/>
    <mergeCell ref="F1:G1"/>
    <mergeCell ref="A2:E2"/>
    <mergeCell ref="F2:G2"/>
    <mergeCell ref="A4:G4"/>
    <mergeCell ref="C30:G30"/>
    <mergeCell ref="F46:G46"/>
    <mergeCell ref="B15:B17"/>
    <mergeCell ref="C15:C17"/>
    <mergeCell ref="D15:D17"/>
    <mergeCell ref="E15:E17"/>
    <mergeCell ref="F15:G16"/>
    <mergeCell ref="C28:G28"/>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7C66-0603-4DE0-80FE-0BB4AA0B4DE1}">
  <dimension ref="A1:M39"/>
  <sheetViews>
    <sheetView workbookViewId="0">
      <selection activeCell="N12" sqref="N12"/>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12.95" customHeight="1" x14ac:dyDescent="0.2">
      <c r="A4" s="257" t="s">
        <v>556</v>
      </c>
      <c r="B4" s="151"/>
      <c r="C4" s="151"/>
      <c r="D4" s="144"/>
      <c r="E4" s="259" t="s">
        <v>557</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f>'REKAPITULACE D.1.4.4'!C10</f>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tvYEU1X2Yaru1VGKo3DL/AejM4GnV2yPliZJrX/EDJ9NEP6kB4ogPQYp1wuyY/YOQZ3WfSTZ3lFLRR0U6487MA==" saltValue="M1DJ8W0eWK47/FtlaRHAQQ==" spinCount="100000" sheet="1" objects="1" scenarios="1"/>
  <protectedRanges>
    <protectedRange sqref="J10:M10 H11:M11 C31:D31 F30:G30 F31:G31" name="Oblast1"/>
  </protectedRanges>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A26B7-46AD-4A69-8F4C-ECBA2CB380E1}">
  <dimension ref="A1:C12"/>
  <sheetViews>
    <sheetView workbookViewId="0">
      <selection activeCell="C1" sqref="C1"/>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259</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21</v>
      </c>
      <c r="C8" s="56"/>
    </row>
    <row r="9" spans="1:3" s="13" customFormat="1" ht="11.25" x14ac:dyDescent="0.2">
      <c r="A9" s="58" t="s">
        <v>553</v>
      </c>
      <c r="B9" s="23" t="s">
        <v>555</v>
      </c>
      <c r="C9" s="59">
        <f>'ROZPOČET D.1.4.4'!G166</f>
        <v>0</v>
      </c>
    </row>
    <row r="10" spans="1:3" s="13" customFormat="1" ht="12" thickBot="1" x14ac:dyDescent="0.25">
      <c r="A10" s="60"/>
      <c r="B10" s="61" t="s">
        <v>189</v>
      </c>
      <c r="C10" s="62">
        <f>SUM(C9:C9)</f>
        <v>0</v>
      </c>
    </row>
    <row r="11" spans="1:3" s="1" customFormat="1" ht="10.5" thickBot="1" x14ac:dyDescent="0.25"/>
    <row r="12" spans="1:3" s="13" customFormat="1" ht="12" thickBot="1" x14ac:dyDescent="0.25">
      <c r="A12" s="63"/>
      <c r="B12" s="64" t="s">
        <v>190</v>
      </c>
      <c r="C12" s="65">
        <f>C10</f>
        <v>0</v>
      </c>
    </row>
  </sheetData>
  <sheetProtection algorithmName="SHA-512" hashValue="hMoFH3s7ZNYwg1kEuFXznyEmS6Kjf/VWO0+EOAfrbn7WjW0Kkn8OxX8BXeNWWXkwzkO6rK4uiCogitOHOZqoBA==" saltValue="YNoMWmClmpbvUwBOCSriG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0412-801F-4433-91DF-CD6B1EE1BEF1}">
  <dimension ref="A1:G168"/>
  <sheetViews>
    <sheetView zoomScale="175" zoomScaleNormal="175" workbookViewId="0">
      <selection activeCell="I106" sqref="I106"/>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259</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21</v>
      </c>
      <c r="D10" s="15"/>
      <c r="E10" s="15"/>
      <c r="F10" s="18"/>
      <c r="G10" s="19"/>
    </row>
    <row r="11" spans="1:7" s="14" customFormat="1" ht="11.25" x14ac:dyDescent="0.2">
      <c r="A11" s="21"/>
      <c r="B11" s="22" t="s">
        <v>260</v>
      </c>
      <c r="C11" s="23" t="s">
        <v>261</v>
      </c>
      <c r="D11" s="20"/>
      <c r="E11" s="20"/>
      <c r="F11" s="24"/>
      <c r="G11" s="25"/>
    </row>
    <row r="12" spans="1:7" s="1" customFormat="1" ht="19.5" x14ac:dyDescent="0.2">
      <c r="A12" s="32">
        <v>1</v>
      </c>
      <c r="B12" s="28" t="s">
        <v>262</v>
      </c>
      <c r="C12" s="29" t="s">
        <v>263</v>
      </c>
      <c r="D12" s="30" t="s">
        <v>72</v>
      </c>
      <c r="E12" s="33">
        <v>21</v>
      </c>
      <c r="F12" s="135"/>
      <c r="G12" s="35">
        <f>E12*F12</f>
        <v>0</v>
      </c>
    </row>
    <row r="13" spans="1:7" s="1" customFormat="1" ht="19.5" x14ac:dyDescent="0.2">
      <c r="A13" s="32">
        <f>A12+1</f>
        <v>2</v>
      </c>
      <c r="B13" s="28" t="s">
        <v>264</v>
      </c>
      <c r="C13" s="29" t="s">
        <v>265</v>
      </c>
      <c r="D13" s="30" t="s">
        <v>29</v>
      </c>
      <c r="E13" s="33">
        <v>1</v>
      </c>
      <c r="F13" s="135"/>
      <c r="G13" s="35">
        <f>E13*F13</f>
        <v>0</v>
      </c>
    </row>
    <row r="14" spans="1:7" s="1" customFormat="1" ht="9.75" x14ac:dyDescent="0.2">
      <c r="A14" s="26"/>
      <c r="B14" s="28"/>
      <c r="C14" s="29" t="s">
        <v>266</v>
      </c>
      <c r="D14" s="30"/>
      <c r="E14" s="27"/>
      <c r="F14" s="26"/>
      <c r="G14" s="31"/>
    </row>
    <row r="15" spans="1:7" s="1" customFormat="1" ht="19.5" x14ac:dyDescent="0.2">
      <c r="A15" s="32">
        <f>A13+1</f>
        <v>3</v>
      </c>
      <c r="B15" s="28" t="s">
        <v>267</v>
      </c>
      <c r="C15" s="29" t="s">
        <v>268</v>
      </c>
      <c r="D15" s="30" t="s">
        <v>29</v>
      </c>
      <c r="E15" s="33">
        <v>1</v>
      </c>
      <c r="F15" s="135"/>
      <c r="G15" s="35">
        <f>E15*F15</f>
        <v>0</v>
      </c>
    </row>
    <row r="16" spans="1:7" s="1" customFormat="1" ht="19.5" x14ac:dyDescent="0.2">
      <c r="A16" s="26"/>
      <c r="B16" s="28"/>
      <c r="C16" s="29" t="s">
        <v>269</v>
      </c>
      <c r="D16" s="30"/>
      <c r="E16" s="27"/>
      <c r="F16" s="26"/>
      <c r="G16" s="31"/>
    </row>
    <row r="17" spans="1:7" s="1" customFormat="1" ht="19.5" x14ac:dyDescent="0.2">
      <c r="A17" s="32">
        <f>A15+1</f>
        <v>4</v>
      </c>
      <c r="B17" s="28" t="s">
        <v>267</v>
      </c>
      <c r="C17" s="29" t="s">
        <v>270</v>
      </c>
      <c r="D17" s="30" t="s">
        <v>29</v>
      </c>
      <c r="E17" s="33">
        <v>1</v>
      </c>
      <c r="F17" s="135"/>
      <c r="G17" s="35">
        <f>E17*F17</f>
        <v>0</v>
      </c>
    </row>
    <row r="18" spans="1:7" s="1" customFormat="1" ht="19.5" x14ac:dyDescent="0.2">
      <c r="A18" s="26"/>
      <c r="B18" s="28"/>
      <c r="C18" s="29" t="s">
        <v>271</v>
      </c>
      <c r="D18" s="30"/>
      <c r="E18" s="27"/>
      <c r="F18" s="26"/>
      <c r="G18" s="31"/>
    </row>
    <row r="19" spans="1:7" s="1" customFormat="1" ht="19.5" x14ac:dyDescent="0.2">
      <c r="A19" s="32">
        <f>A17+1</f>
        <v>5</v>
      </c>
      <c r="B19" s="28" t="s">
        <v>272</v>
      </c>
      <c r="C19" s="29" t="s">
        <v>273</v>
      </c>
      <c r="D19" s="30" t="s">
        <v>29</v>
      </c>
      <c r="E19" s="33">
        <v>1</v>
      </c>
      <c r="F19" s="135"/>
      <c r="G19" s="35">
        <f>E19*F19</f>
        <v>0</v>
      </c>
    </row>
    <row r="20" spans="1:7" s="1" customFormat="1" ht="19.5" x14ac:dyDescent="0.2">
      <c r="A20" s="26"/>
      <c r="B20" s="28"/>
      <c r="C20" s="29" t="s">
        <v>274</v>
      </c>
      <c r="D20" s="30"/>
      <c r="E20" s="27"/>
      <c r="F20" s="26"/>
      <c r="G20" s="31"/>
    </row>
    <row r="21" spans="1:7" s="1" customFormat="1" ht="19.5" x14ac:dyDescent="0.2">
      <c r="A21" s="32">
        <f>A19+1</f>
        <v>6</v>
      </c>
      <c r="B21" s="28" t="s">
        <v>275</v>
      </c>
      <c r="C21" s="29" t="s">
        <v>276</v>
      </c>
      <c r="D21" s="30" t="s">
        <v>29</v>
      </c>
      <c r="E21" s="33">
        <v>101</v>
      </c>
      <c r="F21" s="135"/>
      <c r="G21" s="35">
        <f>E21*F21</f>
        <v>0</v>
      </c>
    </row>
    <row r="22" spans="1:7" s="1" customFormat="1" ht="9.75" x14ac:dyDescent="0.2">
      <c r="A22" s="32">
        <f>A21+1</f>
        <v>7</v>
      </c>
      <c r="B22" s="28" t="s">
        <v>277</v>
      </c>
      <c r="C22" s="29" t="s">
        <v>278</v>
      </c>
      <c r="D22" s="30" t="s">
        <v>29</v>
      </c>
      <c r="E22" s="33">
        <v>2</v>
      </c>
      <c r="F22" s="135"/>
      <c r="G22" s="35">
        <f>E22*F22</f>
        <v>0</v>
      </c>
    </row>
    <row r="23" spans="1:7" s="1" customFormat="1" ht="9.75" x14ac:dyDescent="0.2">
      <c r="A23" s="26"/>
      <c r="B23" s="28"/>
      <c r="C23" s="29" t="s">
        <v>279</v>
      </c>
      <c r="D23" s="30"/>
      <c r="E23" s="27"/>
      <c r="F23" s="26"/>
      <c r="G23" s="31"/>
    </row>
    <row r="24" spans="1:7" s="1" customFormat="1" ht="9.75" x14ac:dyDescent="0.2">
      <c r="A24" s="32">
        <f>A22+1</f>
        <v>8</v>
      </c>
      <c r="B24" s="28" t="s">
        <v>280</v>
      </c>
      <c r="C24" s="29" t="s">
        <v>281</v>
      </c>
      <c r="D24" s="30" t="s">
        <v>29</v>
      </c>
      <c r="E24" s="33">
        <v>7</v>
      </c>
      <c r="F24" s="135"/>
      <c r="G24" s="35">
        <f>E24*F24</f>
        <v>0</v>
      </c>
    </row>
    <row r="25" spans="1:7" s="1" customFormat="1" ht="9.75" x14ac:dyDescent="0.2">
      <c r="A25" s="26"/>
      <c r="B25" s="28"/>
      <c r="C25" s="29" t="s">
        <v>279</v>
      </c>
      <c r="D25" s="30"/>
      <c r="E25" s="27"/>
      <c r="F25" s="26"/>
      <c r="G25" s="31"/>
    </row>
    <row r="26" spans="1:7" s="1" customFormat="1" ht="9.75" x14ac:dyDescent="0.2">
      <c r="A26" s="32">
        <f>A24+1</f>
        <v>9</v>
      </c>
      <c r="B26" s="28" t="s">
        <v>282</v>
      </c>
      <c r="C26" s="29" t="s">
        <v>283</v>
      </c>
      <c r="D26" s="30" t="s">
        <v>29</v>
      </c>
      <c r="E26" s="33">
        <v>7</v>
      </c>
      <c r="F26" s="135"/>
      <c r="G26" s="35">
        <f>E26*F26</f>
        <v>0</v>
      </c>
    </row>
    <row r="27" spans="1:7" s="1" customFormat="1" ht="9.75" x14ac:dyDescent="0.2">
      <c r="A27" s="26"/>
      <c r="B27" s="28"/>
      <c r="C27" s="29" t="s">
        <v>279</v>
      </c>
      <c r="D27" s="30"/>
      <c r="E27" s="27"/>
      <c r="F27" s="26"/>
      <c r="G27" s="31"/>
    </row>
    <row r="28" spans="1:7" s="1" customFormat="1" ht="9.75" x14ac:dyDescent="0.2">
      <c r="A28" s="32">
        <f>A26+1</f>
        <v>10</v>
      </c>
      <c r="B28" s="28" t="s">
        <v>284</v>
      </c>
      <c r="C28" s="29" t="s">
        <v>285</v>
      </c>
      <c r="D28" s="30" t="s">
        <v>29</v>
      </c>
      <c r="E28" s="33">
        <v>2</v>
      </c>
      <c r="F28" s="135"/>
      <c r="G28" s="35">
        <f t="shared" ref="G28:G51" si="0">E28*F28</f>
        <v>0</v>
      </c>
    </row>
    <row r="29" spans="1:7" s="1" customFormat="1" ht="9.75" x14ac:dyDescent="0.2">
      <c r="A29" s="32">
        <f t="shared" ref="A29:A51" si="1">A28+1</f>
        <v>11</v>
      </c>
      <c r="B29" s="28" t="s">
        <v>286</v>
      </c>
      <c r="C29" s="29" t="s">
        <v>287</v>
      </c>
      <c r="D29" s="30" t="s">
        <v>29</v>
      </c>
      <c r="E29" s="33">
        <v>32</v>
      </c>
      <c r="F29" s="135"/>
      <c r="G29" s="35">
        <f t="shared" si="0"/>
        <v>0</v>
      </c>
    </row>
    <row r="30" spans="1:7" s="1" customFormat="1" ht="9.75" x14ac:dyDescent="0.2">
      <c r="A30" s="32">
        <f t="shared" si="1"/>
        <v>12</v>
      </c>
      <c r="B30" s="28" t="s">
        <v>288</v>
      </c>
      <c r="C30" s="29" t="s">
        <v>289</v>
      </c>
      <c r="D30" s="30" t="s">
        <v>29</v>
      </c>
      <c r="E30" s="33">
        <v>64</v>
      </c>
      <c r="F30" s="135"/>
      <c r="G30" s="35">
        <f t="shared" si="0"/>
        <v>0</v>
      </c>
    </row>
    <row r="31" spans="1:7" s="1" customFormat="1" ht="9.75" x14ac:dyDescent="0.2">
      <c r="A31" s="32">
        <f t="shared" si="1"/>
        <v>13</v>
      </c>
      <c r="B31" s="28" t="s">
        <v>290</v>
      </c>
      <c r="C31" s="29" t="s">
        <v>291</v>
      </c>
      <c r="D31" s="30" t="s">
        <v>29</v>
      </c>
      <c r="E31" s="33">
        <v>3</v>
      </c>
      <c r="F31" s="135"/>
      <c r="G31" s="35">
        <f t="shared" si="0"/>
        <v>0</v>
      </c>
    </row>
    <row r="32" spans="1:7" s="1" customFormat="1" ht="9.75" x14ac:dyDescent="0.2">
      <c r="A32" s="32">
        <f t="shared" si="1"/>
        <v>14</v>
      </c>
      <c r="B32" s="28" t="s">
        <v>292</v>
      </c>
      <c r="C32" s="29" t="s">
        <v>293</v>
      </c>
      <c r="D32" s="30" t="s">
        <v>29</v>
      </c>
      <c r="E32" s="33">
        <v>1</v>
      </c>
      <c r="F32" s="135"/>
      <c r="G32" s="35">
        <f t="shared" si="0"/>
        <v>0</v>
      </c>
    </row>
    <row r="33" spans="1:7" s="1" customFormat="1" ht="9.75" x14ac:dyDescent="0.2">
      <c r="A33" s="32">
        <f t="shared" si="1"/>
        <v>15</v>
      </c>
      <c r="B33" s="28" t="s">
        <v>294</v>
      </c>
      <c r="C33" s="29" t="s">
        <v>295</v>
      </c>
      <c r="D33" s="30" t="s">
        <v>29</v>
      </c>
      <c r="E33" s="33">
        <v>2</v>
      </c>
      <c r="F33" s="135"/>
      <c r="G33" s="35">
        <f t="shared" si="0"/>
        <v>0</v>
      </c>
    </row>
    <row r="34" spans="1:7" s="1" customFormat="1" ht="9.75" x14ac:dyDescent="0.2">
      <c r="A34" s="32">
        <f t="shared" si="1"/>
        <v>16</v>
      </c>
      <c r="B34" s="28" t="s">
        <v>296</v>
      </c>
      <c r="C34" s="29" t="s">
        <v>297</v>
      </c>
      <c r="D34" s="30" t="s">
        <v>29</v>
      </c>
      <c r="E34" s="33">
        <v>2</v>
      </c>
      <c r="F34" s="135"/>
      <c r="G34" s="35">
        <f t="shared" si="0"/>
        <v>0</v>
      </c>
    </row>
    <row r="35" spans="1:7" s="1" customFormat="1" ht="9.75" x14ac:dyDescent="0.2">
      <c r="A35" s="32">
        <f t="shared" si="1"/>
        <v>17</v>
      </c>
      <c r="B35" s="28" t="s">
        <v>298</v>
      </c>
      <c r="C35" s="29" t="s">
        <v>299</v>
      </c>
      <c r="D35" s="30" t="s">
        <v>29</v>
      </c>
      <c r="E35" s="33">
        <v>2</v>
      </c>
      <c r="F35" s="135"/>
      <c r="G35" s="35">
        <f t="shared" si="0"/>
        <v>0</v>
      </c>
    </row>
    <row r="36" spans="1:7" s="1" customFormat="1" ht="9.75" x14ac:dyDescent="0.2">
      <c r="A36" s="32">
        <f t="shared" si="1"/>
        <v>18</v>
      </c>
      <c r="B36" s="28" t="s">
        <v>300</v>
      </c>
      <c r="C36" s="29" t="s">
        <v>301</v>
      </c>
      <c r="D36" s="30" t="s">
        <v>29</v>
      </c>
      <c r="E36" s="33">
        <v>3</v>
      </c>
      <c r="F36" s="135"/>
      <c r="G36" s="35">
        <f t="shared" si="0"/>
        <v>0</v>
      </c>
    </row>
    <row r="37" spans="1:7" s="1" customFormat="1" ht="9.75" x14ac:dyDescent="0.2">
      <c r="A37" s="32">
        <f t="shared" si="1"/>
        <v>19</v>
      </c>
      <c r="B37" s="28" t="s">
        <v>302</v>
      </c>
      <c r="C37" s="29" t="s">
        <v>303</v>
      </c>
      <c r="D37" s="30" t="s">
        <v>29</v>
      </c>
      <c r="E37" s="33">
        <v>2</v>
      </c>
      <c r="F37" s="135"/>
      <c r="G37" s="35">
        <f t="shared" si="0"/>
        <v>0</v>
      </c>
    </row>
    <row r="38" spans="1:7" s="1" customFormat="1" ht="9.75" x14ac:dyDescent="0.2">
      <c r="A38" s="32">
        <f t="shared" si="1"/>
        <v>20</v>
      </c>
      <c r="B38" s="28" t="s">
        <v>304</v>
      </c>
      <c r="C38" s="29" t="s">
        <v>305</v>
      </c>
      <c r="D38" s="30" t="s">
        <v>29</v>
      </c>
      <c r="E38" s="33">
        <v>64</v>
      </c>
      <c r="F38" s="135"/>
      <c r="G38" s="35">
        <f t="shared" si="0"/>
        <v>0</v>
      </c>
    </row>
    <row r="39" spans="1:7" s="1" customFormat="1" ht="9.75" x14ac:dyDescent="0.2">
      <c r="A39" s="32">
        <f t="shared" si="1"/>
        <v>21</v>
      </c>
      <c r="B39" s="28" t="s">
        <v>306</v>
      </c>
      <c r="C39" s="29" t="s">
        <v>307</v>
      </c>
      <c r="D39" s="30" t="s">
        <v>29</v>
      </c>
      <c r="E39" s="33">
        <v>32</v>
      </c>
      <c r="F39" s="135"/>
      <c r="G39" s="35">
        <f t="shared" si="0"/>
        <v>0</v>
      </c>
    </row>
    <row r="40" spans="1:7" s="1" customFormat="1" ht="9.75" x14ac:dyDescent="0.2">
      <c r="A40" s="32">
        <f t="shared" si="1"/>
        <v>22</v>
      </c>
      <c r="B40" s="28" t="s">
        <v>308</v>
      </c>
      <c r="C40" s="29" t="s">
        <v>309</v>
      </c>
      <c r="D40" s="30" t="s">
        <v>29</v>
      </c>
      <c r="E40" s="33">
        <v>4</v>
      </c>
      <c r="F40" s="135"/>
      <c r="G40" s="35">
        <f t="shared" si="0"/>
        <v>0</v>
      </c>
    </row>
    <row r="41" spans="1:7" s="1" customFormat="1" ht="9.75" x14ac:dyDescent="0.2">
      <c r="A41" s="32">
        <f t="shared" si="1"/>
        <v>23</v>
      </c>
      <c r="B41" s="28" t="s">
        <v>310</v>
      </c>
      <c r="C41" s="29" t="s">
        <v>311</v>
      </c>
      <c r="D41" s="30" t="s">
        <v>29</v>
      </c>
      <c r="E41" s="33">
        <v>16</v>
      </c>
      <c r="F41" s="135"/>
      <c r="G41" s="35">
        <f t="shared" si="0"/>
        <v>0</v>
      </c>
    </row>
    <row r="42" spans="1:7" s="1" customFormat="1" ht="9.75" x14ac:dyDescent="0.2">
      <c r="A42" s="32">
        <f t="shared" si="1"/>
        <v>24</v>
      </c>
      <c r="B42" s="28" t="s">
        <v>312</v>
      </c>
      <c r="C42" s="29" t="s">
        <v>313</v>
      </c>
      <c r="D42" s="30" t="s">
        <v>29</v>
      </c>
      <c r="E42" s="33">
        <v>4</v>
      </c>
      <c r="F42" s="135"/>
      <c r="G42" s="35">
        <f t="shared" si="0"/>
        <v>0</v>
      </c>
    </row>
    <row r="43" spans="1:7" s="1" customFormat="1" ht="9.75" x14ac:dyDescent="0.2">
      <c r="A43" s="32">
        <f t="shared" si="1"/>
        <v>25</v>
      </c>
      <c r="B43" s="28" t="s">
        <v>314</v>
      </c>
      <c r="C43" s="29" t="s">
        <v>315</v>
      </c>
      <c r="D43" s="30" t="s">
        <v>29</v>
      </c>
      <c r="E43" s="33">
        <v>4</v>
      </c>
      <c r="F43" s="135"/>
      <c r="G43" s="35">
        <f t="shared" si="0"/>
        <v>0</v>
      </c>
    </row>
    <row r="44" spans="1:7" s="1" customFormat="1" ht="9.75" x14ac:dyDescent="0.2">
      <c r="A44" s="32">
        <f t="shared" si="1"/>
        <v>26</v>
      </c>
      <c r="B44" s="28" t="s">
        <v>316</v>
      </c>
      <c r="C44" s="29" t="s">
        <v>317</v>
      </c>
      <c r="D44" s="30" t="s">
        <v>29</v>
      </c>
      <c r="E44" s="33">
        <v>16</v>
      </c>
      <c r="F44" s="135"/>
      <c r="G44" s="35">
        <f t="shared" si="0"/>
        <v>0</v>
      </c>
    </row>
    <row r="45" spans="1:7" s="1" customFormat="1" ht="9.75" x14ac:dyDescent="0.2">
      <c r="A45" s="32">
        <f t="shared" si="1"/>
        <v>27</v>
      </c>
      <c r="B45" s="28" t="s">
        <v>318</v>
      </c>
      <c r="C45" s="29" t="s">
        <v>319</v>
      </c>
      <c r="D45" s="30" t="s">
        <v>29</v>
      </c>
      <c r="E45" s="33">
        <v>1</v>
      </c>
      <c r="F45" s="135"/>
      <c r="G45" s="35">
        <f t="shared" si="0"/>
        <v>0</v>
      </c>
    </row>
    <row r="46" spans="1:7" s="1" customFormat="1" ht="9.75" x14ac:dyDescent="0.2">
      <c r="A46" s="32">
        <f t="shared" si="1"/>
        <v>28</v>
      </c>
      <c r="B46" s="28" t="s">
        <v>320</v>
      </c>
      <c r="C46" s="29" t="s">
        <v>321</v>
      </c>
      <c r="D46" s="30" t="s">
        <v>29</v>
      </c>
      <c r="E46" s="33">
        <v>3</v>
      </c>
      <c r="F46" s="135"/>
      <c r="G46" s="35">
        <f t="shared" si="0"/>
        <v>0</v>
      </c>
    </row>
    <row r="47" spans="1:7" s="1" customFormat="1" ht="29.25" x14ac:dyDescent="0.2">
      <c r="A47" s="32">
        <f t="shared" si="1"/>
        <v>29</v>
      </c>
      <c r="B47" s="28" t="s">
        <v>322</v>
      </c>
      <c r="C47" s="29" t="s">
        <v>323</v>
      </c>
      <c r="D47" s="30" t="s">
        <v>72</v>
      </c>
      <c r="E47" s="33">
        <v>2</v>
      </c>
      <c r="F47" s="135"/>
      <c r="G47" s="35">
        <f t="shared" si="0"/>
        <v>0</v>
      </c>
    </row>
    <row r="48" spans="1:7" s="1" customFormat="1" ht="29.25" x14ac:dyDescent="0.2">
      <c r="A48" s="32">
        <f t="shared" si="1"/>
        <v>30</v>
      </c>
      <c r="B48" s="28" t="s">
        <v>324</v>
      </c>
      <c r="C48" s="29" t="s">
        <v>325</v>
      </c>
      <c r="D48" s="30" t="s">
        <v>29</v>
      </c>
      <c r="E48" s="33">
        <v>2</v>
      </c>
      <c r="F48" s="135"/>
      <c r="G48" s="35">
        <f t="shared" si="0"/>
        <v>0</v>
      </c>
    </row>
    <row r="49" spans="1:7" s="1" customFormat="1" ht="9.75" x14ac:dyDescent="0.2">
      <c r="A49" s="32">
        <f t="shared" si="1"/>
        <v>31</v>
      </c>
      <c r="B49" s="28" t="s">
        <v>326</v>
      </c>
      <c r="C49" s="29" t="s">
        <v>327</v>
      </c>
      <c r="D49" s="30" t="s">
        <v>72</v>
      </c>
      <c r="E49" s="33">
        <v>4</v>
      </c>
      <c r="F49" s="135"/>
      <c r="G49" s="35">
        <f t="shared" si="0"/>
        <v>0</v>
      </c>
    </row>
    <row r="50" spans="1:7" s="1" customFormat="1" ht="9.75" x14ac:dyDescent="0.2">
      <c r="A50" s="32">
        <f t="shared" si="1"/>
        <v>32</v>
      </c>
      <c r="B50" s="28" t="s">
        <v>328</v>
      </c>
      <c r="C50" s="29" t="s">
        <v>329</v>
      </c>
      <c r="D50" s="30" t="s">
        <v>29</v>
      </c>
      <c r="E50" s="33">
        <v>2</v>
      </c>
      <c r="F50" s="135"/>
      <c r="G50" s="35">
        <f t="shared" si="0"/>
        <v>0</v>
      </c>
    </row>
    <row r="51" spans="1:7" s="1" customFormat="1" ht="9.75" x14ac:dyDescent="0.2">
      <c r="A51" s="32">
        <f t="shared" si="1"/>
        <v>33</v>
      </c>
      <c r="B51" s="28" t="s">
        <v>330</v>
      </c>
      <c r="C51" s="29" t="s">
        <v>331</v>
      </c>
      <c r="D51" s="30" t="s">
        <v>29</v>
      </c>
      <c r="E51" s="33">
        <v>136</v>
      </c>
      <c r="F51" s="135"/>
      <c r="G51" s="35">
        <f t="shared" si="0"/>
        <v>0</v>
      </c>
    </row>
    <row r="52" spans="1:7" s="1" customFormat="1" ht="9.75" x14ac:dyDescent="0.2">
      <c r="A52" s="26"/>
      <c r="B52" s="28"/>
      <c r="C52" s="29" t="s">
        <v>332</v>
      </c>
      <c r="D52" s="30"/>
      <c r="E52" s="27"/>
      <c r="F52" s="26"/>
      <c r="G52" s="31"/>
    </row>
    <row r="53" spans="1:7" s="1" customFormat="1" ht="19.5" x14ac:dyDescent="0.2">
      <c r="A53" s="32">
        <f>A51+1</f>
        <v>34</v>
      </c>
      <c r="B53" s="28" t="s">
        <v>333</v>
      </c>
      <c r="C53" s="29" t="s">
        <v>334</v>
      </c>
      <c r="D53" s="30" t="s">
        <v>29</v>
      </c>
      <c r="E53" s="33">
        <v>113</v>
      </c>
      <c r="F53" s="135"/>
      <c r="G53" s="35">
        <f t="shared" ref="G53:G59" si="2">E53*F53</f>
        <v>0</v>
      </c>
    </row>
    <row r="54" spans="1:7" s="1" customFormat="1" ht="9.75" x14ac:dyDescent="0.2">
      <c r="A54" s="32">
        <f t="shared" ref="A54:A59" si="3">A53+1</f>
        <v>35</v>
      </c>
      <c r="B54" s="28" t="s">
        <v>335</v>
      </c>
      <c r="C54" s="29" t="s">
        <v>336</v>
      </c>
      <c r="D54" s="30" t="s">
        <v>29</v>
      </c>
      <c r="E54" s="33">
        <v>21</v>
      </c>
      <c r="F54" s="135"/>
      <c r="G54" s="35">
        <f t="shared" si="2"/>
        <v>0</v>
      </c>
    </row>
    <row r="55" spans="1:7" s="1" customFormat="1" ht="19.5" x14ac:dyDescent="0.2">
      <c r="A55" s="32">
        <f t="shared" si="3"/>
        <v>36</v>
      </c>
      <c r="B55" s="28" t="s">
        <v>337</v>
      </c>
      <c r="C55" s="29" t="s">
        <v>338</v>
      </c>
      <c r="D55" s="30" t="s">
        <v>29</v>
      </c>
      <c r="E55" s="33">
        <v>2</v>
      </c>
      <c r="F55" s="135"/>
      <c r="G55" s="35">
        <f t="shared" si="2"/>
        <v>0</v>
      </c>
    </row>
    <row r="56" spans="1:7" s="1" customFormat="1" ht="9.75" x14ac:dyDescent="0.2">
      <c r="A56" s="32">
        <f t="shared" si="3"/>
        <v>37</v>
      </c>
      <c r="B56" s="28" t="s">
        <v>339</v>
      </c>
      <c r="C56" s="29" t="s">
        <v>340</v>
      </c>
      <c r="D56" s="30" t="s">
        <v>29</v>
      </c>
      <c r="E56" s="33">
        <v>75</v>
      </c>
      <c r="F56" s="135"/>
      <c r="G56" s="35">
        <f t="shared" si="2"/>
        <v>0</v>
      </c>
    </row>
    <row r="57" spans="1:7" s="1" customFormat="1" ht="19.5" x14ac:dyDescent="0.2">
      <c r="A57" s="32">
        <f t="shared" si="3"/>
        <v>38</v>
      </c>
      <c r="B57" s="28" t="s">
        <v>341</v>
      </c>
      <c r="C57" s="29" t="s">
        <v>342</v>
      </c>
      <c r="D57" s="30" t="s">
        <v>29</v>
      </c>
      <c r="E57" s="33">
        <v>27</v>
      </c>
      <c r="F57" s="135"/>
      <c r="G57" s="35">
        <f t="shared" si="2"/>
        <v>0</v>
      </c>
    </row>
    <row r="58" spans="1:7" s="1" customFormat="1" ht="19.5" x14ac:dyDescent="0.2">
      <c r="A58" s="32">
        <f t="shared" si="3"/>
        <v>39</v>
      </c>
      <c r="B58" s="28" t="s">
        <v>343</v>
      </c>
      <c r="C58" s="29" t="s">
        <v>344</v>
      </c>
      <c r="D58" s="30" t="s">
        <v>29</v>
      </c>
      <c r="E58" s="33">
        <v>48</v>
      </c>
      <c r="F58" s="135"/>
      <c r="G58" s="35">
        <f t="shared" si="2"/>
        <v>0</v>
      </c>
    </row>
    <row r="59" spans="1:7" s="1" customFormat="1" ht="19.5" x14ac:dyDescent="0.2">
      <c r="A59" s="32">
        <f t="shared" si="3"/>
        <v>40</v>
      </c>
      <c r="B59" s="28" t="s">
        <v>345</v>
      </c>
      <c r="C59" s="29" t="s">
        <v>346</v>
      </c>
      <c r="D59" s="30" t="s">
        <v>29</v>
      </c>
      <c r="E59" s="33">
        <v>50</v>
      </c>
      <c r="F59" s="135"/>
      <c r="G59" s="35">
        <f t="shared" si="2"/>
        <v>0</v>
      </c>
    </row>
    <row r="60" spans="1:7" s="1" customFormat="1" ht="9.75" x14ac:dyDescent="0.2">
      <c r="A60" s="26"/>
      <c r="B60" s="28"/>
      <c r="C60" s="29" t="s">
        <v>332</v>
      </c>
      <c r="D60" s="30"/>
      <c r="E60" s="27"/>
      <c r="F60" s="26"/>
      <c r="G60" s="31"/>
    </row>
    <row r="61" spans="1:7" s="1" customFormat="1" ht="9.75" x14ac:dyDescent="0.2">
      <c r="A61" s="32">
        <f>A59+1</f>
        <v>41</v>
      </c>
      <c r="B61" s="28" t="s">
        <v>347</v>
      </c>
      <c r="C61" s="29" t="s">
        <v>348</v>
      </c>
      <c r="D61" s="30" t="s">
        <v>29</v>
      </c>
      <c r="E61" s="33">
        <v>48</v>
      </c>
      <c r="F61" s="135"/>
      <c r="G61" s="35">
        <f t="shared" ref="G61:G78" si="4">E61*F61</f>
        <v>0</v>
      </c>
    </row>
    <row r="62" spans="1:7" s="1" customFormat="1" ht="9.75" x14ac:dyDescent="0.2">
      <c r="A62" s="32">
        <f t="shared" ref="A62:A78" si="5">A61+1</f>
        <v>42</v>
      </c>
      <c r="B62" s="28" t="s">
        <v>349</v>
      </c>
      <c r="C62" s="29" t="s">
        <v>350</v>
      </c>
      <c r="D62" s="30" t="s">
        <v>29</v>
      </c>
      <c r="E62" s="33">
        <v>2</v>
      </c>
      <c r="F62" s="135"/>
      <c r="G62" s="35">
        <f t="shared" si="4"/>
        <v>0</v>
      </c>
    </row>
    <row r="63" spans="1:7" s="1" customFormat="1" ht="19.5" x14ac:dyDescent="0.2">
      <c r="A63" s="32">
        <f t="shared" si="5"/>
        <v>43</v>
      </c>
      <c r="B63" s="28" t="s">
        <v>351</v>
      </c>
      <c r="C63" s="29" t="s">
        <v>352</v>
      </c>
      <c r="D63" s="30" t="s">
        <v>112</v>
      </c>
      <c r="E63" s="33">
        <v>2080</v>
      </c>
      <c r="F63" s="135"/>
      <c r="G63" s="35">
        <f t="shared" si="4"/>
        <v>0</v>
      </c>
    </row>
    <row r="64" spans="1:7" s="1" customFormat="1" ht="9.75" x14ac:dyDescent="0.2">
      <c r="A64" s="32">
        <f t="shared" si="5"/>
        <v>44</v>
      </c>
      <c r="B64" s="28" t="s">
        <v>353</v>
      </c>
      <c r="C64" s="29" t="s">
        <v>354</v>
      </c>
      <c r="D64" s="30" t="s">
        <v>112</v>
      </c>
      <c r="E64" s="33">
        <v>1780</v>
      </c>
      <c r="F64" s="135"/>
      <c r="G64" s="35">
        <f t="shared" si="4"/>
        <v>0</v>
      </c>
    </row>
    <row r="65" spans="1:7" s="1" customFormat="1" ht="9.75" x14ac:dyDescent="0.2">
      <c r="A65" s="32">
        <f t="shared" si="5"/>
        <v>45</v>
      </c>
      <c r="B65" s="28" t="s">
        <v>355</v>
      </c>
      <c r="C65" s="29" t="s">
        <v>356</v>
      </c>
      <c r="D65" s="30" t="s">
        <v>112</v>
      </c>
      <c r="E65" s="33">
        <v>100</v>
      </c>
      <c r="F65" s="135"/>
      <c r="G65" s="35">
        <f t="shared" si="4"/>
        <v>0</v>
      </c>
    </row>
    <row r="66" spans="1:7" s="1" customFormat="1" ht="9.75" x14ac:dyDescent="0.2">
      <c r="A66" s="32">
        <f t="shared" si="5"/>
        <v>46</v>
      </c>
      <c r="B66" s="28" t="s">
        <v>357</v>
      </c>
      <c r="C66" s="29" t="s">
        <v>358</v>
      </c>
      <c r="D66" s="30" t="s">
        <v>112</v>
      </c>
      <c r="E66" s="33">
        <v>200</v>
      </c>
      <c r="F66" s="135"/>
      <c r="G66" s="35">
        <f t="shared" si="4"/>
        <v>0</v>
      </c>
    </row>
    <row r="67" spans="1:7" s="1" customFormat="1" ht="19.5" x14ac:dyDescent="0.2">
      <c r="A67" s="32">
        <f t="shared" si="5"/>
        <v>47</v>
      </c>
      <c r="B67" s="28" t="s">
        <v>359</v>
      </c>
      <c r="C67" s="29" t="s">
        <v>360</v>
      </c>
      <c r="D67" s="30" t="s">
        <v>112</v>
      </c>
      <c r="E67" s="88">
        <v>11898.8</v>
      </c>
      <c r="F67" s="135"/>
      <c r="G67" s="35">
        <f t="shared" si="4"/>
        <v>0</v>
      </c>
    </row>
    <row r="68" spans="1:7" s="1" customFormat="1" ht="19.5" x14ac:dyDescent="0.2">
      <c r="A68" s="32">
        <f t="shared" si="5"/>
        <v>48</v>
      </c>
      <c r="B68" s="28" t="s">
        <v>361</v>
      </c>
      <c r="C68" s="29" t="s">
        <v>362</v>
      </c>
      <c r="D68" s="30" t="s">
        <v>112</v>
      </c>
      <c r="E68" s="33">
        <v>160</v>
      </c>
      <c r="F68" s="135"/>
      <c r="G68" s="35">
        <f t="shared" si="4"/>
        <v>0</v>
      </c>
    </row>
    <row r="69" spans="1:7" s="1" customFormat="1" ht="9.75" x14ac:dyDescent="0.2">
      <c r="A69" s="32">
        <f t="shared" si="5"/>
        <v>49</v>
      </c>
      <c r="B69" s="28" t="s">
        <v>363</v>
      </c>
      <c r="C69" s="29" t="s">
        <v>364</v>
      </c>
      <c r="D69" s="30" t="s">
        <v>112</v>
      </c>
      <c r="E69" s="33">
        <v>410</v>
      </c>
      <c r="F69" s="135"/>
      <c r="G69" s="35">
        <f t="shared" si="4"/>
        <v>0</v>
      </c>
    </row>
    <row r="70" spans="1:7" s="1" customFormat="1" ht="9.75" x14ac:dyDescent="0.2">
      <c r="A70" s="32">
        <f t="shared" si="5"/>
        <v>50</v>
      </c>
      <c r="B70" s="28" t="s">
        <v>365</v>
      </c>
      <c r="C70" s="29" t="s">
        <v>366</v>
      </c>
      <c r="D70" s="30" t="s">
        <v>112</v>
      </c>
      <c r="E70" s="88">
        <v>4088.5</v>
      </c>
      <c r="F70" s="135"/>
      <c r="G70" s="35">
        <f t="shared" si="4"/>
        <v>0</v>
      </c>
    </row>
    <row r="71" spans="1:7" s="1" customFormat="1" ht="9.75" x14ac:dyDescent="0.2">
      <c r="A71" s="32">
        <f t="shared" si="5"/>
        <v>51</v>
      </c>
      <c r="B71" s="28" t="s">
        <v>367</v>
      </c>
      <c r="C71" s="29" t="s">
        <v>368</v>
      </c>
      <c r="D71" s="30" t="s">
        <v>112</v>
      </c>
      <c r="E71" s="33">
        <v>210</v>
      </c>
      <c r="F71" s="135"/>
      <c r="G71" s="35">
        <f t="shared" si="4"/>
        <v>0</v>
      </c>
    </row>
    <row r="72" spans="1:7" s="1" customFormat="1" ht="9.75" x14ac:dyDescent="0.2">
      <c r="A72" s="32">
        <f t="shared" si="5"/>
        <v>52</v>
      </c>
      <c r="B72" s="28" t="s">
        <v>369</v>
      </c>
      <c r="C72" s="29" t="s">
        <v>370</v>
      </c>
      <c r="D72" s="30" t="s">
        <v>112</v>
      </c>
      <c r="E72" s="88">
        <v>5240.3</v>
      </c>
      <c r="F72" s="135"/>
      <c r="G72" s="35">
        <f t="shared" si="4"/>
        <v>0</v>
      </c>
    </row>
    <row r="73" spans="1:7" s="1" customFormat="1" ht="9.75" x14ac:dyDescent="0.2">
      <c r="A73" s="32">
        <f t="shared" si="5"/>
        <v>53</v>
      </c>
      <c r="B73" s="28" t="s">
        <v>371</v>
      </c>
      <c r="C73" s="29" t="s">
        <v>372</v>
      </c>
      <c r="D73" s="30" t="s">
        <v>112</v>
      </c>
      <c r="E73" s="33">
        <v>1200</v>
      </c>
      <c r="F73" s="135"/>
      <c r="G73" s="35">
        <f t="shared" si="4"/>
        <v>0</v>
      </c>
    </row>
    <row r="74" spans="1:7" s="1" customFormat="1" ht="9.75" x14ac:dyDescent="0.2">
      <c r="A74" s="32">
        <f t="shared" si="5"/>
        <v>54</v>
      </c>
      <c r="B74" s="28" t="s">
        <v>373</v>
      </c>
      <c r="C74" s="29" t="s">
        <v>374</v>
      </c>
      <c r="D74" s="30" t="s">
        <v>112</v>
      </c>
      <c r="E74" s="33">
        <v>80</v>
      </c>
      <c r="F74" s="135"/>
      <c r="G74" s="35">
        <f t="shared" si="4"/>
        <v>0</v>
      </c>
    </row>
    <row r="75" spans="1:7" s="1" customFormat="1" ht="9.75" x14ac:dyDescent="0.2">
      <c r="A75" s="32">
        <f t="shared" si="5"/>
        <v>55</v>
      </c>
      <c r="B75" s="28" t="s">
        <v>375</v>
      </c>
      <c r="C75" s="29" t="s">
        <v>376</v>
      </c>
      <c r="D75" s="30" t="s">
        <v>112</v>
      </c>
      <c r="E75" s="33">
        <v>160</v>
      </c>
      <c r="F75" s="135"/>
      <c r="G75" s="35">
        <f t="shared" si="4"/>
        <v>0</v>
      </c>
    </row>
    <row r="76" spans="1:7" s="1" customFormat="1" ht="9.75" x14ac:dyDescent="0.2">
      <c r="A76" s="32">
        <f t="shared" si="5"/>
        <v>56</v>
      </c>
      <c r="B76" s="28" t="s">
        <v>377</v>
      </c>
      <c r="C76" s="29" t="s">
        <v>378</v>
      </c>
      <c r="D76" s="30" t="s">
        <v>112</v>
      </c>
      <c r="E76" s="33">
        <v>750</v>
      </c>
      <c r="F76" s="135"/>
      <c r="G76" s="35">
        <f t="shared" si="4"/>
        <v>0</v>
      </c>
    </row>
    <row r="77" spans="1:7" s="1" customFormat="1" ht="9.75" x14ac:dyDescent="0.2">
      <c r="A77" s="32">
        <f t="shared" si="5"/>
        <v>57</v>
      </c>
      <c r="B77" s="28" t="s">
        <v>379</v>
      </c>
      <c r="C77" s="29" t="s">
        <v>380</v>
      </c>
      <c r="D77" s="30" t="s">
        <v>112</v>
      </c>
      <c r="E77" s="33">
        <v>310</v>
      </c>
      <c r="F77" s="135"/>
      <c r="G77" s="35">
        <f t="shared" si="4"/>
        <v>0</v>
      </c>
    </row>
    <row r="78" spans="1:7" s="1" customFormat="1" ht="9.75" x14ac:dyDescent="0.2">
      <c r="A78" s="32">
        <f t="shared" si="5"/>
        <v>58</v>
      </c>
      <c r="B78" s="28" t="s">
        <v>381</v>
      </c>
      <c r="C78" s="29" t="s">
        <v>382</v>
      </c>
      <c r="D78" s="30" t="s">
        <v>112</v>
      </c>
      <c r="E78" s="33">
        <v>310</v>
      </c>
      <c r="F78" s="135"/>
      <c r="G78" s="35">
        <f t="shared" si="4"/>
        <v>0</v>
      </c>
    </row>
    <row r="79" spans="1:7" s="1" customFormat="1" ht="9.75" x14ac:dyDescent="0.2">
      <c r="A79" s="26"/>
      <c r="B79" s="28"/>
      <c r="C79" s="29" t="s">
        <v>383</v>
      </c>
      <c r="D79" s="30"/>
      <c r="E79" s="27"/>
      <c r="F79" s="26"/>
      <c r="G79" s="31"/>
    </row>
    <row r="80" spans="1:7" s="1" customFormat="1" ht="19.5" x14ac:dyDescent="0.2">
      <c r="A80" s="32">
        <f>A78+1</f>
        <v>59</v>
      </c>
      <c r="B80" s="28" t="s">
        <v>384</v>
      </c>
      <c r="C80" s="29" t="s">
        <v>385</v>
      </c>
      <c r="D80" s="30" t="s">
        <v>112</v>
      </c>
      <c r="E80" s="33">
        <v>3080</v>
      </c>
      <c r="F80" s="135"/>
      <c r="G80" s="35">
        <f t="shared" ref="G80:G92" si="6">E80*F80</f>
        <v>0</v>
      </c>
    </row>
    <row r="81" spans="1:7" s="1" customFormat="1" ht="9.75" x14ac:dyDescent="0.2">
      <c r="A81" s="32">
        <f t="shared" ref="A81:A92" si="7">A80+1</f>
        <v>60</v>
      </c>
      <c r="B81" s="28" t="s">
        <v>386</v>
      </c>
      <c r="C81" s="29" t="s">
        <v>387</v>
      </c>
      <c r="D81" s="30" t="s">
        <v>112</v>
      </c>
      <c r="E81" s="33">
        <v>2960</v>
      </c>
      <c r="F81" s="135"/>
      <c r="G81" s="35">
        <f t="shared" si="6"/>
        <v>0</v>
      </c>
    </row>
    <row r="82" spans="1:7" s="1" customFormat="1" ht="9.75" x14ac:dyDescent="0.2">
      <c r="A82" s="32">
        <f t="shared" si="7"/>
        <v>61</v>
      </c>
      <c r="B82" s="28" t="s">
        <v>388</v>
      </c>
      <c r="C82" s="29" t="s">
        <v>389</v>
      </c>
      <c r="D82" s="30" t="s">
        <v>112</v>
      </c>
      <c r="E82" s="33">
        <v>120</v>
      </c>
      <c r="F82" s="135"/>
      <c r="G82" s="35">
        <f t="shared" si="6"/>
        <v>0</v>
      </c>
    </row>
    <row r="83" spans="1:7" s="1" customFormat="1" ht="9.75" x14ac:dyDescent="0.2">
      <c r="A83" s="32">
        <f t="shared" si="7"/>
        <v>62</v>
      </c>
      <c r="B83" s="28" t="s">
        <v>390</v>
      </c>
      <c r="C83" s="29" t="s">
        <v>391</v>
      </c>
      <c r="D83" s="30" t="s">
        <v>29</v>
      </c>
      <c r="E83" s="33">
        <v>800</v>
      </c>
      <c r="F83" s="135"/>
      <c r="G83" s="35">
        <f t="shared" si="6"/>
        <v>0</v>
      </c>
    </row>
    <row r="84" spans="1:7" s="1" customFormat="1" ht="9.75" x14ac:dyDescent="0.2">
      <c r="A84" s="32">
        <f t="shared" si="7"/>
        <v>63</v>
      </c>
      <c r="B84" s="28" t="s">
        <v>392</v>
      </c>
      <c r="C84" s="29" t="s">
        <v>393</v>
      </c>
      <c r="D84" s="30"/>
      <c r="E84" s="27"/>
      <c r="F84" s="135"/>
      <c r="G84" s="35">
        <f t="shared" si="6"/>
        <v>0</v>
      </c>
    </row>
    <row r="85" spans="1:7" s="1" customFormat="1" ht="9.75" x14ac:dyDescent="0.2">
      <c r="A85" s="32">
        <f t="shared" si="7"/>
        <v>64</v>
      </c>
      <c r="B85" s="28" t="s">
        <v>394</v>
      </c>
      <c r="C85" s="29" t="s">
        <v>395</v>
      </c>
      <c r="D85" s="30" t="s">
        <v>29</v>
      </c>
      <c r="E85" s="33">
        <v>800</v>
      </c>
      <c r="F85" s="135"/>
      <c r="G85" s="35">
        <f t="shared" si="6"/>
        <v>0</v>
      </c>
    </row>
    <row r="86" spans="1:7" s="1" customFormat="1" ht="9.75" x14ac:dyDescent="0.2">
      <c r="A86" s="32">
        <f t="shared" si="7"/>
        <v>65</v>
      </c>
      <c r="B86" s="28" t="s">
        <v>396</v>
      </c>
      <c r="C86" s="29" t="s">
        <v>397</v>
      </c>
      <c r="D86" s="30" t="s">
        <v>29</v>
      </c>
      <c r="E86" s="33">
        <v>150</v>
      </c>
      <c r="F86" s="135"/>
      <c r="G86" s="35">
        <f t="shared" si="6"/>
        <v>0</v>
      </c>
    </row>
    <row r="87" spans="1:7" s="1" customFormat="1" ht="9.75" x14ac:dyDescent="0.2">
      <c r="A87" s="32">
        <f t="shared" si="7"/>
        <v>66</v>
      </c>
      <c r="B87" s="28" t="s">
        <v>398</v>
      </c>
      <c r="C87" s="29" t="s">
        <v>399</v>
      </c>
      <c r="D87" s="30" t="s">
        <v>29</v>
      </c>
      <c r="E87" s="33">
        <v>60</v>
      </c>
      <c r="F87" s="135"/>
      <c r="G87" s="35">
        <f t="shared" si="6"/>
        <v>0</v>
      </c>
    </row>
    <row r="88" spans="1:7" s="1" customFormat="1" ht="19.5" x14ac:dyDescent="0.2">
      <c r="A88" s="32">
        <f t="shared" si="7"/>
        <v>67</v>
      </c>
      <c r="B88" s="28" t="s">
        <v>400</v>
      </c>
      <c r="C88" s="29" t="s">
        <v>401</v>
      </c>
      <c r="D88" s="30" t="s">
        <v>29</v>
      </c>
      <c r="E88" s="33">
        <v>186</v>
      </c>
      <c r="F88" s="135"/>
      <c r="G88" s="35">
        <f t="shared" si="6"/>
        <v>0</v>
      </c>
    </row>
    <row r="89" spans="1:7" s="1" customFormat="1" ht="9.75" x14ac:dyDescent="0.2">
      <c r="A89" s="32">
        <f t="shared" si="7"/>
        <v>68</v>
      </c>
      <c r="B89" s="28" t="s">
        <v>402</v>
      </c>
      <c r="C89" s="29" t="s">
        <v>403</v>
      </c>
      <c r="D89" s="30" t="s">
        <v>29</v>
      </c>
      <c r="E89" s="33">
        <v>186</v>
      </c>
      <c r="F89" s="135"/>
      <c r="G89" s="35">
        <f t="shared" si="6"/>
        <v>0</v>
      </c>
    </row>
    <row r="90" spans="1:7" s="1" customFormat="1" ht="9.75" x14ac:dyDescent="0.2">
      <c r="A90" s="32">
        <f t="shared" si="7"/>
        <v>69</v>
      </c>
      <c r="B90" s="28" t="s">
        <v>404</v>
      </c>
      <c r="C90" s="29" t="s">
        <v>405</v>
      </c>
      <c r="D90" s="30" t="s">
        <v>72</v>
      </c>
      <c r="E90" s="33">
        <v>8</v>
      </c>
      <c r="F90" s="135"/>
      <c r="G90" s="35">
        <f t="shared" si="6"/>
        <v>0</v>
      </c>
    </row>
    <row r="91" spans="1:7" s="1" customFormat="1" ht="19.5" x14ac:dyDescent="0.2">
      <c r="A91" s="32">
        <f t="shared" si="7"/>
        <v>70</v>
      </c>
      <c r="B91" s="28" t="s">
        <v>406</v>
      </c>
      <c r="C91" s="29" t="s">
        <v>407</v>
      </c>
      <c r="D91" s="30" t="s">
        <v>29</v>
      </c>
      <c r="E91" s="33">
        <v>1</v>
      </c>
      <c r="F91" s="135"/>
      <c r="G91" s="35">
        <f t="shared" si="6"/>
        <v>0</v>
      </c>
    </row>
    <row r="92" spans="1:7" s="1" customFormat="1" ht="19.5" x14ac:dyDescent="0.2">
      <c r="A92" s="32">
        <f t="shared" si="7"/>
        <v>71</v>
      </c>
      <c r="B92" s="28" t="s">
        <v>408</v>
      </c>
      <c r="C92" s="29" t="s">
        <v>409</v>
      </c>
      <c r="D92" s="30" t="s">
        <v>29</v>
      </c>
      <c r="E92" s="33">
        <v>271</v>
      </c>
      <c r="F92" s="135"/>
      <c r="G92" s="35">
        <f t="shared" si="6"/>
        <v>0</v>
      </c>
    </row>
    <row r="93" spans="1:7" s="1" customFormat="1" ht="9.75" x14ac:dyDescent="0.2">
      <c r="A93" s="26"/>
      <c r="B93" s="28"/>
      <c r="C93" s="29" t="s">
        <v>410</v>
      </c>
      <c r="D93" s="30"/>
      <c r="E93" s="27"/>
      <c r="F93" s="26"/>
      <c r="G93" s="31"/>
    </row>
    <row r="94" spans="1:7" s="1" customFormat="1" ht="9.75" x14ac:dyDescent="0.2">
      <c r="A94" s="32">
        <f>A92+1</f>
        <v>72</v>
      </c>
      <c r="B94" s="28" t="s">
        <v>411</v>
      </c>
      <c r="C94" s="29" t="s">
        <v>412</v>
      </c>
      <c r="D94" s="30" t="s">
        <v>29</v>
      </c>
      <c r="E94" s="33">
        <v>40</v>
      </c>
      <c r="F94" s="135"/>
      <c r="G94" s="35">
        <f t="shared" ref="G94:G130" si="8">E94*F94</f>
        <v>0</v>
      </c>
    </row>
    <row r="95" spans="1:7" s="1" customFormat="1" ht="19.5" x14ac:dyDescent="0.2">
      <c r="A95" s="32">
        <f t="shared" ref="A95:A130" si="9">A94+1</f>
        <v>73</v>
      </c>
      <c r="B95" s="28" t="s">
        <v>413</v>
      </c>
      <c r="C95" s="29" t="s">
        <v>414</v>
      </c>
      <c r="D95" s="30" t="s">
        <v>29</v>
      </c>
      <c r="E95" s="33">
        <v>18</v>
      </c>
      <c r="F95" s="135"/>
      <c r="G95" s="35">
        <f t="shared" si="8"/>
        <v>0</v>
      </c>
    </row>
    <row r="96" spans="1:7" s="1" customFormat="1" ht="29.25" x14ac:dyDescent="0.2">
      <c r="A96" s="32">
        <f t="shared" si="9"/>
        <v>74</v>
      </c>
      <c r="B96" s="28" t="s">
        <v>415</v>
      </c>
      <c r="C96" s="29" t="s">
        <v>416</v>
      </c>
      <c r="D96" s="30" t="s">
        <v>29</v>
      </c>
      <c r="E96" s="33">
        <v>25</v>
      </c>
      <c r="F96" s="135"/>
      <c r="G96" s="35">
        <f t="shared" si="8"/>
        <v>0</v>
      </c>
    </row>
    <row r="97" spans="1:7" s="1" customFormat="1" ht="29.25" x14ac:dyDescent="0.2">
      <c r="A97" s="32">
        <f t="shared" si="9"/>
        <v>75</v>
      </c>
      <c r="B97" s="28" t="s">
        <v>417</v>
      </c>
      <c r="C97" s="29" t="s">
        <v>418</v>
      </c>
      <c r="D97" s="30" t="s">
        <v>29</v>
      </c>
      <c r="E97" s="33">
        <v>90</v>
      </c>
      <c r="F97" s="135"/>
      <c r="G97" s="35">
        <f t="shared" si="8"/>
        <v>0</v>
      </c>
    </row>
    <row r="98" spans="1:7" s="1" customFormat="1" ht="19.5" x14ac:dyDescent="0.2">
      <c r="A98" s="32">
        <f t="shared" si="9"/>
        <v>76</v>
      </c>
      <c r="B98" s="28" t="s">
        <v>419</v>
      </c>
      <c r="C98" s="29" t="s">
        <v>420</v>
      </c>
      <c r="D98" s="30" t="s">
        <v>29</v>
      </c>
      <c r="E98" s="33">
        <v>20</v>
      </c>
      <c r="F98" s="135"/>
      <c r="G98" s="35">
        <f t="shared" si="8"/>
        <v>0</v>
      </c>
    </row>
    <row r="99" spans="1:7" s="1" customFormat="1" ht="19.5" x14ac:dyDescent="0.2">
      <c r="A99" s="32">
        <f t="shared" si="9"/>
        <v>77</v>
      </c>
      <c r="B99" s="28" t="s">
        <v>421</v>
      </c>
      <c r="C99" s="29" t="s">
        <v>422</v>
      </c>
      <c r="D99" s="30" t="s">
        <v>29</v>
      </c>
      <c r="E99" s="33">
        <v>1</v>
      </c>
      <c r="F99" s="135"/>
      <c r="G99" s="35">
        <f t="shared" si="8"/>
        <v>0</v>
      </c>
    </row>
    <row r="100" spans="1:7" s="1" customFormat="1" ht="19.5" x14ac:dyDescent="0.2">
      <c r="A100" s="32">
        <f t="shared" si="9"/>
        <v>78</v>
      </c>
      <c r="B100" s="28" t="s">
        <v>423</v>
      </c>
      <c r="C100" s="29" t="s">
        <v>424</v>
      </c>
      <c r="D100" s="30" t="s">
        <v>29</v>
      </c>
      <c r="E100" s="33">
        <v>12</v>
      </c>
      <c r="F100" s="135"/>
      <c r="G100" s="35">
        <f t="shared" si="8"/>
        <v>0</v>
      </c>
    </row>
    <row r="101" spans="1:7" s="1" customFormat="1" ht="19.5" x14ac:dyDescent="0.2">
      <c r="A101" s="32">
        <f t="shared" si="9"/>
        <v>79</v>
      </c>
      <c r="B101" s="28" t="s">
        <v>425</v>
      </c>
      <c r="C101" s="29" t="s">
        <v>426</v>
      </c>
      <c r="D101" s="30" t="s">
        <v>29</v>
      </c>
      <c r="E101" s="33">
        <v>1</v>
      </c>
      <c r="F101" s="135"/>
      <c r="G101" s="35">
        <f t="shared" si="8"/>
        <v>0</v>
      </c>
    </row>
    <row r="102" spans="1:7" s="1" customFormat="1" ht="19.5" x14ac:dyDescent="0.2">
      <c r="A102" s="32">
        <f t="shared" si="9"/>
        <v>80</v>
      </c>
      <c r="B102" s="28" t="s">
        <v>427</v>
      </c>
      <c r="C102" s="29" t="s">
        <v>428</v>
      </c>
      <c r="D102" s="30" t="s">
        <v>29</v>
      </c>
      <c r="E102" s="33">
        <v>27</v>
      </c>
      <c r="F102" s="135"/>
      <c r="G102" s="35">
        <f t="shared" si="8"/>
        <v>0</v>
      </c>
    </row>
    <row r="103" spans="1:7" s="1" customFormat="1" ht="19.5" x14ac:dyDescent="0.2">
      <c r="A103" s="32">
        <f t="shared" si="9"/>
        <v>81</v>
      </c>
      <c r="B103" s="28" t="s">
        <v>429</v>
      </c>
      <c r="C103" s="29" t="s">
        <v>430</v>
      </c>
      <c r="D103" s="30" t="s">
        <v>29</v>
      </c>
      <c r="E103" s="33">
        <v>6</v>
      </c>
      <c r="F103" s="135"/>
      <c r="G103" s="35">
        <f t="shared" si="8"/>
        <v>0</v>
      </c>
    </row>
    <row r="104" spans="1:7" s="1" customFormat="1" ht="19.5" x14ac:dyDescent="0.2">
      <c r="A104" s="32">
        <f t="shared" si="9"/>
        <v>82</v>
      </c>
      <c r="B104" s="28" t="s">
        <v>431</v>
      </c>
      <c r="C104" s="29" t="s">
        <v>432</v>
      </c>
      <c r="D104" s="30" t="s">
        <v>29</v>
      </c>
      <c r="E104" s="33">
        <v>4</v>
      </c>
      <c r="F104" s="135"/>
      <c r="G104" s="35">
        <f t="shared" si="8"/>
        <v>0</v>
      </c>
    </row>
    <row r="105" spans="1:7" s="1" customFormat="1" ht="117" x14ac:dyDescent="0.2">
      <c r="A105" s="142">
        <f t="shared" si="9"/>
        <v>83</v>
      </c>
      <c r="B105" s="28" t="s">
        <v>433</v>
      </c>
      <c r="C105" s="29" t="s">
        <v>2438</v>
      </c>
      <c r="D105" s="30" t="s">
        <v>29</v>
      </c>
      <c r="E105" s="33">
        <v>2</v>
      </c>
      <c r="F105" s="135"/>
      <c r="G105" s="35">
        <f t="shared" si="8"/>
        <v>0</v>
      </c>
    </row>
    <row r="106" spans="1:7" s="1" customFormat="1" ht="9.75" x14ac:dyDescent="0.2">
      <c r="A106" s="142">
        <f t="shared" si="9"/>
        <v>84</v>
      </c>
      <c r="B106" s="28"/>
      <c r="C106" s="29"/>
      <c r="D106" s="30"/>
      <c r="E106" s="33"/>
      <c r="F106" s="135"/>
      <c r="G106" s="35"/>
    </row>
    <row r="107" spans="1:7" s="1" customFormat="1" ht="146.25" x14ac:dyDescent="0.2">
      <c r="A107" s="142">
        <f t="shared" si="9"/>
        <v>85</v>
      </c>
      <c r="B107" s="28" t="s">
        <v>434</v>
      </c>
      <c r="C107" s="29" t="s">
        <v>2439</v>
      </c>
      <c r="D107" s="30" t="s">
        <v>29</v>
      </c>
      <c r="E107" s="33">
        <v>18</v>
      </c>
      <c r="F107" s="135"/>
      <c r="G107" s="35">
        <f t="shared" si="8"/>
        <v>0</v>
      </c>
    </row>
    <row r="108" spans="1:7" s="1" customFormat="1" ht="9.75" x14ac:dyDescent="0.2">
      <c r="A108" s="32">
        <f t="shared" si="9"/>
        <v>86</v>
      </c>
      <c r="B108" s="28" t="s">
        <v>435</v>
      </c>
      <c r="C108" s="29" t="s">
        <v>436</v>
      </c>
      <c r="D108" s="30" t="s">
        <v>72</v>
      </c>
      <c r="E108" s="33">
        <v>16</v>
      </c>
      <c r="F108" s="135"/>
      <c r="G108" s="35">
        <f t="shared" si="8"/>
        <v>0</v>
      </c>
    </row>
    <row r="109" spans="1:7" s="1" customFormat="1" ht="29.25" x14ac:dyDescent="0.2">
      <c r="A109" s="32">
        <f t="shared" si="9"/>
        <v>87</v>
      </c>
      <c r="B109" s="28" t="s">
        <v>437</v>
      </c>
      <c r="C109" s="29" t="s">
        <v>438</v>
      </c>
      <c r="D109" s="30" t="s">
        <v>112</v>
      </c>
      <c r="E109" s="33">
        <v>35</v>
      </c>
      <c r="F109" s="135"/>
      <c r="G109" s="35">
        <f t="shared" si="8"/>
        <v>0</v>
      </c>
    </row>
    <row r="110" spans="1:7" s="1" customFormat="1" ht="19.5" x14ac:dyDescent="0.2">
      <c r="A110" s="32">
        <f t="shared" si="9"/>
        <v>88</v>
      </c>
      <c r="B110" s="28" t="s">
        <v>439</v>
      </c>
      <c r="C110" s="29" t="s">
        <v>440</v>
      </c>
      <c r="D110" s="30" t="s">
        <v>29</v>
      </c>
      <c r="E110" s="33">
        <v>1</v>
      </c>
      <c r="F110" s="135"/>
      <c r="G110" s="35">
        <f t="shared" si="8"/>
        <v>0</v>
      </c>
    </row>
    <row r="111" spans="1:7" s="1" customFormat="1" ht="9.75" x14ac:dyDescent="0.2">
      <c r="A111" s="32">
        <f t="shared" si="9"/>
        <v>89</v>
      </c>
      <c r="B111" s="28" t="s">
        <v>441</v>
      </c>
      <c r="C111" s="29" t="s">
        <v>442</v>
      </c>
      <c r="D111" s="30" t="s">
        <v>29</v>
      </c>
      <c r="E111" s="33">
        <v>1</v>
      </c>
      <c r="F111" s="135"/>
      <c r="G111" s="35">
        <f t="shared" si="8"/>
        <v>0</v>
      </c>
    </row>
    <row r="112" spans="1:7" s="1" customFormat="1" ht="9.75" x14ac:dyDescent="0.2">
      <c r="A112" s="32">
        <f t="shared" si="9"/>
        <v>90</v>
      </c>
      <c r="B112" s="28" t="s">
        <v>443</v>
      </c>
      <c r="C112" s="29" t="s">
        <v>444</v>
      </c>
      <c r="D112" s="30" t="s">
        <v>29</v>
      </c>
      <c r="E112" s="33">
        <v>4</v>
      </c>
      <c r="F112" s="135"/>
      <c r="G112" s="35">
        <f t="shared" si="8"/>
        <v>0</v>
      </c>
    </row>
    <row r="113" spans="1:7" s="1" customFormat="1" ht="9.75" x14ac:dyDescent="0.2">
      <c r="A113" s="32">
        <f t="shared" si="9"/>
        <v>91</v>
      </c>
      <c r="B113" s="28" t="s">
        <v>445</v>
      </c>
      <c r="C113" s="29" t="s">
        <v>446</v>
      </c>
      <c r="D113" s="30" t="s">
        <v>29</v>
      </c>
      <c r="E113" s="33">
        <v>15</v>
      </c>
      <c r="F113" s="135"/>
      <c r="G113" s="35">
        <f t="shared" si="8"/>
        <v>0</v>
      </c>
    </row>
    <row r="114" spans="1:7" s="1" customFormat="1" ht="9.75" x14ac:dyDescent="0.2">
      <c r="A114" s="32">
        <f t="shared" si="9"/>
        <v>92</v>
      </c>
      <c r="B114" s="28" t="s">
        <v>447</v>
      </c>
      <c r="C114" s="29" t="s">
        <v>448</v>
      </c>
      <c r="D114" s="30" t="s">
        <v>29</v>
      </c>
      <c r="E114" s="33">
        <v>20</v>
      </c>
      <c r="F114" s="135"/>
      <c r="G114" s="35">
        <f t="shared" si="8"/>
        <v>0</v>
      </c>
    </row>
    <row r="115" spans="1:7" s="1" customFormat="1" ht="9.75" x14ac:dyDescent="0.2">
      <c r="A115" s="32">
        <f t="shared" si="9"/>
        <v>93</v>
      </c>
      <c r="B115" s="28" t="s">
        <v>449</v>
      </c>
      <c r="C115" s="29" t="s">
        <v>450</v>
      </c>
      <c r="D115" s="30" t="s">
        <v>29</v>
      </c>
      <c r="E115" s="33">
        <v>9</v>
      </c>
      <c r="F115" s="135"/>
      <c r="G115" s="35">
        <f t="shared" si="8"/>
        <v>0</v>
      </c>
    </row>
    <row r="116" spans="1:7" s="1" customFormat="1" ht="9.75" x14ac:dyDescent="0.2">
      <c r="A116" s="32">
        <f t="shared" si="9"/>
        <v>94</v>
      </c>
      <c r="B116" s="28" t="s">
        <v>451</v>
      </c>
      <c r="C116" s="29" t="s">
        <v>452</v>
      </c>
      <c r="D116" s="30" t="s">
        <v>29</v>
      </c>
      <c r="E116" s="33">
        <v>1</v>
      </c>
      <c r="F116" s="135"/>
      <c r="G116" s="35">
        <f t="shared" si="8"/>
        <v>0</v>
      </c>
    </row>
    <row r="117" spans="1:7" s="1" customFormat="1" ht="9.75" x14ac:dyDescent="0.2">
      <c r="A117" s="32">
        <f t="shared" si="9"/>
        <v>95</v>
      </c>
      <c r="B117" s="28" t="s">
        <v>453</v>
      </c>
      <c r="C117" s="29" t="s">
        <v>454</v>
      </c>
      <c r="D117" s="30" t="s">
        <v>72</v>
      </c>
      <c r="E117" s="33">
        <v>8</v>
      </c>
      <c r="F117" s="135"/>
      <c r="G117" s="35">
        <f t="shared" si="8"/>
        <v>0</v>
      </c>
    </row>
    <row r="118" spans="1:7" s="1" customFormat="1" ht="19.5" x14ac:dyDescent="0.2">
      <c r="A118" s="32">
        <f t="shared" si="9"/>
        <v>96</v>
      </c>
      <c r="B118" s="28" t="s">
        <v>455</v>
      </c>
      <c r="C118" s="29" t="s">
        <v>456</v>
      </c>
      <c r="D118" s="30" t="s">
        <v>29</v>
      </c>
      <c r="E118" s="33">
        <v>1</v>
      </c>
      <c r="F118" s="135"/>
      <c r="G118" s="35">
        <f t="shared" si="8"/>
        <v>0</v>
      </c>
    </row>
    <row r="119" spans="1:7" s="1" customFormat="1" ht="9.75" x14ac:dyDescent="0.2">
      <c r="A119" s="32">
        <f t="shared" si="9"/>
        <v>97</v>
      </c>
      <c r="B119" s="28" t="s">
        <v>457</v>
      </c>
      <c r="C119" s="29" t="s">
        <v>458</v>
      </c>
      <c r="D119" s="30" t="s">
        <v>29</v>
      </c>
      <c r="E119" s="33">
        <v>1</v>
      </c>
      <c r="F119" s="135"/>
      <c r="G119" s="35">
        <f t="shared" si="8"/>
        <v>0</v>
      </c>
    </row>
    <row r="120" spans="1:7" s="1" customFormat="1" ht="9.75" x14ac:dyDescent="0.2">
      <c r="A120" s="32">
        <f t="shared" si="9"/>
        <v>98</v>
      </c>
      <c r="B120" s="28" t="s">
        <v>459</v>
      </c>
      <c r="C120" s="29" t="s">
        <v>460</v>
      </c>
      <c r="D120" s="30" t="s">
        <v>72</v>
      </c>
      <c r="E120" s="33">
        <v>5</v>
      </c>
      <c r="F120" s="135"/>
      <c r="G120" s="35">
        <f t="shared" si="8"/>
        <v>0</v>
      </c>
    </row>
    <row r="121" spans="1:7" s="1" customFormat="1" ht="9.75" x14ac:dyDescent="0.2">
      <c r="A121" s="32">
        <f t="shared" si="9"/>
        <v>99</v>
      </c>
      <c r="B121" s="28" t="s">
        <v>461</v>
      </c>
      <c r="C121" s="29" t="s">
        <v>462</v>
      </c>
      <c r="D121" s="30" t="s">
        <v>29</v>
      </c>
      <c r="E121" s="33">
        <v>5</v>
      </c>
      <c r="F121" s="135"/>
      <c r="G121" s="35">
        <f t="shared" si="8"/>
        <v>0</v>
      </c>
    </row>
    <row r="122" spans="1:7" s="1" customFormat="1" ht="9.75" x14ac:dyDescent="0.2">
      <c r="A122" s="32">
        <f t="shared" si="9"/>
        <v>100</v>
      </c>
      <c r="B122" s="28" t="s">
        <v>463</v>
      </c>
      <c r="C122" s="29" t="s">
        <v>464</v>
      </c>
      <c r="D122" s="30" t="s">
        <v>112</v>
      </c>
      <c r="E122" s="88">
        <v>1626.9</v>
      </c>
      <c r="F122" s="135"/>
      <c r="G122" s="35">
        <f t="shared" si="8"/>
        <v>0</v>
      </c>
    </row>
    <row r="123" spans="1:7" s="1" customFormat="1" ht="19.5" x14ac:dyDescent="0.2">
      <c r="A123" s="32">
        <f t="shared" si="9"/>
        <v>101</v>
      </c>
      <c r="B123" s="28" t="s">
        <v>465</v>
      </c>
      <c r="C123" s="29" t="s">
        <v>466</v>
      </c>
      <c r="D123" s="30" t="s">
        <v>148</v>
      </c>
      <c r="E123" s="89">
        <v>63.449100000000001</v>
      </c>
      <c r="F123" s="135"/>
      <c r="G123" s="35">
        <f t="shared" si="8"/>
        <v>0</v>
      </c>
    </row>
    <row r="124" spans="1:7" s="1" customFormat="1" ht="9.75" x14ac:dyDescent="0.2">
      <c r="A124" s="32">
        <f t="shared" si="9"/>
        <v>102</v>
      </c>
      <c r="B124" s="28" t="s">
        <v>467</v>
      </c>
      <c r="C124" s="29" t="s">
        <v>468</v>
      </c>
      <c r="D124" s="30" t="s">
        <v>469</v>
      </c>
      <c r="E124" s="33">
        <v>1</v>
      </c>
      <c r="F124" s="135"/>
      <c r="G124" s="35">
        <f t="shared" si="8"/>
        <v>0</v>
      </c>
    </row>
    <row r="125" spans="1:7" s="1" customFormat="1" ht="9.75" x14ac:dyDescent="0.2">
      <c r="A125" s="32">
        <f t="shared" si="9"/>
        <v>103</v>
      </c>
      <c r="B125" s="28" t="s">
        <v>470</v>
      </c>
      <c r="C125" s="29" t="s">
        <v>471</v>
      </c>
      <c r="D125" s="30" t="s">
        <v>472</v>
      </c>
      <c r="E125" s="88">
        <v>3.5</v>
      </c>
      <c r="F125" s="135"/>
      <c r="G125" s="35">
        <f t="shared" si="8"/>
        <v>0</v>
      </c>
    </row>
    <row r="126" spans="1:7" s="1" customFormat="1" ht="9.75" x14ac:dyDescent="0.2">
      <c r="A126" s="32">
        <f t="shared" si="9"/>
        <v>104</v>
      </c>
      <c r="B126" s="28" t="s">
        <v>473</v>
      </c>
      <c r="C126" s="29" t="s">
        <v>474</v>
      </c>
      <c r="D126" s="30" t="s">
        <v>472</v>
      </c>
      <c r="E126" s="88">
        <v>3.2</v>
      </c>
      <c r="F126" s="135"/>
      <c r="G126" s="35">
        <f t="shared" si="8"/>
        <v>0</v>
      </c>
    </row>
    <row r="127" spans="1:7" s="1" customFormat="1" ht="19.5" x14ac:dyDescent="0.2">
      <c r="A127" s="32">
        <f t="shared" si="9"/>
        <v>105</v>
      </c>
      <c r="B127" s="28" t="s">
        <v>475</v>
      </c>
      <c r="C127" s="29" t="s">
        <v>476</v>
      </c>
      <c r="D127" s="30" t="s">
        <v>72</v>
      </c>
      <c r="E127" s="33">
        <v>35</v>
      </c>
      <c r="F127" s="135"/>
      <c r="G127" s="35">
        <f t="shared" si="8"/>
        <v>0</v>
      </c>
    </row>
    <row r="128" spans="1:7" s="1" customFormat="1" ht="9.75" x14ac:dyDescent="0.2">
      <c r="A128" s="32">
        <f t="shared" si="9"/>
        <v>106</v>
      </c>
      <c r="B128" s="28" t="s">
        <v>477</v>
      </c>
      <c r="C128" s="29" t="s">
        <v>478</v>
      </c>
      <c r="D128" s="30" t="s">
        <v>29</v>
      </c>
      <c r="E128" s="33">
        <v>8</v>
      </c>
      <c r="F128" s="135"/>
      <c r="G128" s="35">
        <f t="shared" si="8"/>
        <v>0</v>
      </c>
    </row>
    <row r="129" spans="1:7" s="1" customFormat="1" ht="9.75" x14ac:dyDescent="0.2">
      <c r="A129" s="32">
        <f t="shared" si="9"/>
        <v>107</v>
      </c>
      <c r="B129" s="28" t="s">
        <v>479</v>
      </c>
      <c r="C129" s="29" t="s">
        <v>480</v>
      </c>
      <c r="D129" s="30" t="s">
        <v>29</v>
      </c>
      <c r="E129" s="33">
        <v>8</v>
      </c>
      <c r="F129" s="135"/>
      <c r="G129" s="35">
        <f t="shared" si="8"/>
        <v>0</v>
      </c>
    </row>
    <row r="130" spans="1:7" s="1" customFormat="1" ht="29.25" x14ac:dyDescent="0.2">
      <c r="A130" s="32">
        <f t="shared" si="9"/>
        <v>108</v>
      </c>
      <c r="B130" s="28" t="s">
        <v>481</v>
      </c>
      <c r="C130" s="29" t="s">
        <v>482</v>
      </c>
      <c r="D130" s="30" t="s">
        <v>158</v>
      </c>
      <c r="E130" s="33">
        <v>1</v>
      </c>
      <c r="F130" s="135"/>
      <c r="G130" s="35">
        <f t="shared" si="8"/>
        <v>0</v>
      </c>
    </row>
    <row r="131" spans="1:7" s="1" customFormat="1" ht="9.75" x14ac:dyDescent="0.2">
      <c r="A131" s="26"/>
      <c r="B131" s="28"/>
      <c r="C131" s="29" t="s">
        <v>483</v>
      </c>
      <c r="D131" s="30"/>
      <c r="E131" s="27"/>
      <c r="F131" s="26"/>
      <c r="G131" s="31"/>
    </row>
    <row r="132" spans="1:7" s="1" customFormat="1" ht="19.5" x14ac:dyDescent="0.2">
      <c r="A132" s="32">
        <f>A130+1</f>
        <v>109</v>
      </c>
      <c r="B132" s="28" t="s">
        <v>484</v>
      </c>
      <c r="C132" s="29" t="s">
        <v>485</v>
      </c>
      <c r="D132" s="30" t="s">
        <v>29</v>
      </c>
      <c r="E132" s="33">
        <v>15</v>
      </c>
      <c r="F132" s="135"/>
      <c r="G132" s="35">
        <f>E132*F132</f>
        <v>0</v>
      </c>
    </row>
    <row r="133" spans="1:7" s="1" customFormat="1" ht="9.75" x14ac:dyDescent="0.2">
      <c r="A133" s="32">
        <f>A132+1</f>
        <v>110</v>
      </c>
      <c r="B133" s="28" t="s">
        <v>486</v>
      </c>
      <c r="C133" s="29" t="s">
        <v>487</v>
      </c>
      <c r="D133" s="30" t="s">
        <v>72</v>
      </c>
      <c r="E133" s="33">
        <v>16</v>
      </c>
      <c r="F133" s="135"/>
      <c r="G133" s="35">
        <f>E133*F133</f>
        <v>0</v>
      </c>
    </row>
    <row r="134" spans="1:7" s="1" customFormat="1" ht="19.5" x14ac:dyDescent="0.2">
      <c r="A134" s="32">
        <f>A133+1</f>
        <v>111</v>
      </c>
      <c r="B134" s="28" t="s">
        <v>488</v>
      </c>
      <c r="C134" s="29" t="s">
        <v>489</v>
      </c>
      <c r="D134" s="30" t="s">
        <v>472</v>
      </c>
      <c r="E134" s="33">
        <v>3</v>
      </c>
      <c r="F134" s="135"/>
      <c r="G134" s="35">
        <f>E134*F134</f>
        <v>0</v>
      </c>
    </row>
    <row r="135" spans="1:7" s="1" customFormat="1" ht="19.5" x14ac:dyDescent="0.2">
      <c r="A135" s="32">
        <f>A134+1</f>
        <v>112</v>
      </c>
      <c r="B135" s="28" t="s">
        <v>490</v>
      </c>
      <c r="C135" s="29" t="s">
        <v>491</v>
      </c>
      <c r="D135" s="30" t="s">
        <v>472</v>
      </c>
      <c r="E135" s="90">
        <v>102.4</v>
      </c>
      <c r="F135" s="135"/>
      <c r="G135" s="35">
        <f>E135*F135</f>
        <v>0</v>
      </c>
    </row>
    <row r="136" spans="1:7" s="1" customFormat="1" ht="9.75" customHeight="1" x14ac:dyDescent="0.2">
      <c r="A136" s="4"/>
      <c r="B136" s="91" t="s">
        <v>492</v>
      </c>
      <c r="C136" s="269" t="s">
        <v>493</v>
      </c>
      <c r="D136" s="208"/>
      <c r="E136" s="208"/>
      <c r="F136" s="208"/>
      <c r="G136" s="270"/>
    </row>
    <row r="137" spans="1:7" s="1" customFormat="1" ht="19.5" x14ac:dyDescent="0.2">
      <c r="A137" s="32">
        <f>A135+1</f>
        <v>113</v>
      </c>
      <c r="B137" s="28" t="s">
        <v>494</v>
      </c>
      <c r="C137" s="29" t="s">
        <v>495</v>
      </c>
      <c r="D137" s="30" t="s">
        <v>472</v>
      </c>
      <c r="E137" s="88">
        <v>3.2</v>
      </c>
      <c r="F137" s="135"/>
      <c r="G137" s="35">
        <f>E137*F137</f>
        <v>0</v>
      </c>
    </row>
    <row r="138" spans="1:7" s="1" customFormat="1" ht="19.5" x14ac:dyDescent="0.2">
      <c r="A138" s="32">
        <f>A137+1</f>
        <v>114</v>
      </c>
      <c r="B138" s="28" t="s">
        <v>496</v>
      </c>
      <c r="C138" s="29" t="s">
        <v>497</v>
      </c>
      <c r="D138" s="30" t="s">
        <v>472</v>
      </c>
      <c r="E138" s="88">
        <v>3.2</v>
      </c>
      <c r="F138" s="135"/>
      <c r="G138" s="35">
        <f>E138*F138</f>
        <v>0</v>
      </c>
    </row>
    <row r="139" spans="1:7" s="1" customFormat="1" ht="9.75" x14ac:dyDescent="0.2">
      <c r="A139" s="26"/>
      <c r="B139" s="28"/>
      <c r="C139" s="29" t="s">
        <v>498</v>
      </c>
      <c r="D139" s="30"/>
      <c r="E139" s="27"/>
      <c r="F139" s="26"/>
      <c r="G139" s="31"/>
    </row>
    <row r="140" spans="1:7" s="1" customFormat="1" ht="39" x14ac:dyDescent="0.2">
      <c r="A140" s="32">
        <f>A138+1</f>
        <v>115</v>
      </c>
      <c r="B140" s="28" t="s">
        <v>499</v>
      </c>
      <c r="C140" s="29" t="s">
        <v>500</v>
      </c>
      <c r="D140" s="30" t="s">
        <v>501</v>
      </c>
      <c r="E140" s="33">
        <v>4</v>
      </c>
      <c r="F140" s="135"/>
      <c r="G140" s="35">
        <f t="shared" ref="G140:G165" si="10">E140*F140</f>
        <v>0</v>
      </c>
    </row>
    <row r="141" spans="1:7" s="1" customFormat="1" ht="19.5" x14ac:dyDescent="0.2">
      <c r="A141" s="32">
        <f t="shared" ref="A141:A165" si="11">A140+1</f>
        <v>116</v>
      </c>
      <c r="B141" s="28" t="s">
        <v>502</v>
      </c>
      <c r="C141" s="29" t="s">
        <v>503</v>
      </c>
      <c r="D141" s="30" t="s">
        <v>501</v>
      </c>
      <c r="E141" s="33">
        <v>4</v>
      </c>
      <c r="F141" s="135"/>
      <c r="G141" s="35">
        <f t="shared" si="10"/>
        <v>0</v>
      </c>
    </row>
    <row r="142" spans="1:7" s="1" customFormat="1" ht="9.75" x14ac:dyDescent="0.2">
      <c r="A142" s="32">
        <f t="shared" si="11"/>
        <v>117</v>
      </c>
      <c r="B142" s="28" t="s">
        <v>504</v>
      </c>
      <c r="C142" s="29" t="s">
        <v>505</v>
      </c>
      <c r="D142" s="30" t="s">
        <v>501</v>
      </c>
      <c r="E142" s="33">
        <v>4</v>
      </c>
      <c r="F142" s="135"/>
      <c r="G142" s="35">
        <f t="shared" si="10"/>
        <v>0</v>
      </c>
    </row>
    <row r="143" spans="1:7" s="1" customFormat="1" ht="29.25" x14ac:dyDescent="0.2">
      <c r="A143" s="32">
        <f t="shared" si="11"/>
        <v>118</v>
      </c>
      <c r="B143" s="28" t="s">
        <v>506</v>
      </c>
      <c r="C143" s="29" t="s">
        <v>507</v>
      </c>
      <c r="D143" s="30" t="s">
        <v>112</v>
      </c>
      <c r="E143" s="33">
        <v>20</v>
      </c>
      <c r="F143" s="135"/>
      <c r="G143" s="35">
        <f t="shared" si="10"/>
        <v>0</v>
      </c>
    </row>
    <row r="144" spans="1:7" s="1" customFormat="1" ht="9.75" x14ac:dyDescent="0.2">
      <c r="A144" s="32">
        <f t="shared" si="11"/>
        <v>119</v>
      </c>
      <c r="B144" s="28" t="s">
        <v>508</v>
      </c>
      <c r="C144" s="29" t="s">
        <v>509</v>
      </c>
      <c r="D144" s="30" t="s">
        <v>112</v>
      </c>
      <c r="E144" s="33">
        <v>20</v>
      </c>
      <c r="F144" s="135"/>
      <c r="G144" s="35">
        <f t="shared" si="10"/>
        <v>0</v>
      </c>
    </row>
    <row r="145" spans="1:7" s="1" customFormat="1" ht="19.5" x14ac:dyDescent="0.2">
      <c r="A145" s="32">
        <f t="shared" si="11"/>
        <v>120</v>
      </c>
      <c r="B145" s="28" t="s">
        <v>510</v>
      </c>
      <c r="C145" s="29" t="s">
        <v>511</v>
      </c>
      <c r="D145" s="30" t="s">
        <v>501</v>
      </c>
      <c r="E145" s="33">
        <v>16</v>
      </c>
      <c r="F145" s="135"/>
      <c r="G145" s="35">
        <f t="shared" si="10"/>
        <v>0</v>
      </c>
    </row>
    <row r="146" spans="1:7" s="1" customFormat="1" ht="19.5" x14ac:dyDescent="0.2">
      <c r="A146" s="32">
        <f t="shared" si="11"/>
        <v>121</v>
      </c>
      <c r="B146" s="28" t="s">
        <v>512</v>
      </c>
      <c r="C146" s="29" t="s">
        <v>513</v>
      </c>
      <c r="D146" s="30" t="s">
        <v>112</v>
      </c>
      <c r="E146" s="33">
        <v>122</v>
      </c>
      <c r="F146" s="135"/>
      <c r="G146" s="35">
        <f t="shared" si="10"/>
        <v>0</v>
      </c>
    </row>
    <row r="147" spans="1:7" s="1" customFormat="1" ht="9.75" x14ac:dyDescent="0.2">
      <c r="A147" s="32">
        <f t="shared" si="11"/>
        <v>122</v>
      </c>
      <c r="B147" s="28" t="s">
        <v>514</v>
      </c>
      <c r="C147" s="29" t="s">
        <v>515</v>
      </c>
      <c r="D147" s="30" t="s">
        <v>155</v>
      </c>
      <c r="E147" s="33">
        <v>122</v>
      </c>
      <c r="F147" s="135"/>
      <c r="G147" s="35">
        <f t="shared" si="10"/>
        <v>0</v>
      </c>
    </row>
    <row r="148" spans="1:7" s="1" customFormat="1" ht="9.75" x14ac:dyDescent="0.2">
      <c r="A148" s="32">
        <f t="shared" si="11"/>
        <v>123</v>
      </c>
      <c r="B148" s="28" t="s">
        <v>516</v>
      </c>
      <c r="C148" s="29" t="s">
        <v>517</v>
      </c>
      <c r="D148" s="30" t="s">
        <v>501</v>
      </c>
      <c r="E148" s="33">
        <v>8</v>
      </c>
      <c r="F148" s="135"/>
      <c r="G148" s="35">
        <f t="shared" si="10"/>
        <v>0</v>
      </c>
    </row>
    <row r="149" spans="1:7" s="1" customFormat="1" ht="9.75" x14ac:dyDescent="0.2">
      <c r="A149" s="32">
        <f t="shared" si="11"/>
        <v>124</v>
      </c>
      <c r="B149" s="28" t="s">
        <v>518</v>
      </c>
      <c r="C149" s="29" t="s">
        <v>519</v>
      </c>
      <c r="D149" s="30" t="s">
        <v>112</v>
      </c>
      <c r="E149" s="33">
        <v>241</v>
      </c>
      <c r="F149" s="135"/>
      <c r="G149" s="35">
        <f t="shared" si="10"/>
        <v>0</v>
      </c>
    </row>
    <row r="150" spans="1:7" s="1" customFormat="1" ht="19.5" x14ac:dyDescent="0.2">
      <c r="A150" s="32">
        <f t="shared" si="11"/>
        <v>125</v>
      </c>
      <c r="B150" s="28" t="s">
        <v>520</v>
      </c>
      <c r="C150" s="29" t="s">
        <v>521</v>
      </c>
      <c r="D150" s="30" t="s">
        <v>112</v>
      </c>
      <c r="E150" s="33">
        <v>241</v>
      </c>
      <c r="F150" s="135"/>
      <c r="G150" s="35">
        <f t="shared" si="10"/>
        <v>0</v>
      </c>
    </row>
    <row r="151" spans="1:7" s="1" customFormat="1" ht="9.75" x14ac:dyDescent="0.2">
      <c r="A151" s="32">
        <f t="shared" si="11"/>
        <v>126</v>
      </c>
      <c r="B151" s="28" t="s">
        <v>522</v>
      </c>
      <c r="C151" s="29" t="s">
        <v>523</v>
      </c>
      <c r="D151" s="30" t="s">
        <v>501</v>
      </c>
      <c r="E151" s="33">
        <v>220</v>
      </c>
      <c r="F151" s="135"/>
      <c r="G151" s="35">
        <f t="shared" si="10"/>
        <v>0</v>
      </c>
    </row>
    <row r="152" spans="1:7" s="1" customFormat="1" ht="19.5" x14ac:dyDescent="0.2">
      <c r="A152" s="32">
        <f t="shared" si="11"/>
        <v>127</v>
      </c>
      <c r="B152" s="28" t="s">
        <v>524</v>
      </c>
      <c r="C152" s="29" t="s">
        <v>525</v>
      </c>
      <c r="D152" s="30" t="s">
        <v>501</v>
      </c>
      <c r="E152" s="33">
        <v>120</v>
      </c>
      <c r="F152" s="135"/>
      <c r="G152" s="35">
        <f t="shared" si="10"/>
        <v>0</v>
      </c>
    </row>
    <row r="153" spans="1:7" s="1" customFormat="1" ht="9.75" x14ac:dyDescent="0.2">
      <c r="A153" s="32">
        <f t="shared" si="11"/>
        <v>128</v>
      </c>
      <c r="B153" s="28" t="s">
        <v>526</v>
      </c>
      <c r="C153" s="29" t="s">
        <v>527</v>
      </c>
      <c r="D153" s="30" t="s">
        <v>501</v>
      </c>
      <c r="E153" s="33">
        <v>120</v>
      </c>
      <c r="F153" s="135"/>
      <c r="G153" s="35">
        <f t="shared" si="10"/>
        <v>0</v>
      </c>
    </row>
    <row r="154" spans="1:7" s="1" customFormat="1" ht="9.75" x14ac:dyDescent="0.2">
      <c r="A154" s="32">
        <f t="shared" si="11"/>
        <v>129</v>
      </c>
      <c r="B154" s="28" t="s">
        <v>528</v>
      </c>
      <c r="C154" s="29" t="s">
        <v>529</v>
      </c>
      <c r="D154" s="30" t="s">
        <v>501</v>
      </c>
      <c r="E154" s="33">
        <v>220</v>
      </c>
      <c r="F154" s="135"/>
      <c r="G154" s="35">
        <f t="shared" si="10"/>
        <v>0</v>
      </c>
    </row>
    <row r="155" spans="1:7" s="1" customFormat="1" ht="19.5" x14ac:dyDescent="0.2">
      <c r="A155" s="32">
        <f t="shared" si="11"/>
        <v>130</v>
      </c>
      <c r="B155" s="28" t="s">
        <v>530</v>
      </c>
      <c r="C155" s="29" t="s">
        <v>531</v>
      </c>
      <c r="D155" s="30" t="s">
        <v>501</v>
      </c>
      <c r="E155" s="33">
        <v>220</v>
      </c>
      <c r="F155" s="135"/>
      <c r="G155" s="35">
        <f t="shared" si="10"/>
        <v>0</v>
      </c>
    </row>
    <row r="156" spans="1:7" s="1" customFormat="1" ht="9.75" x14ac:dyDescent="0.2">
      <c r="A156" s="32">
        <f t="shared" si="11"/>
        <v>131</v>
      </c>
      <c r="B156" s="28" t="s">
        <v>532</v>
      </c>
      <c r="C156" s="29" t="s">
        <v>533</v>
      </c>
      <c r="D156" s="30" t="s">
        <v>501</v>
      </c>
      <c r="E156" s="33">
        <v>4</v>
      </c>
      <c r="F156" s="135"/>
      <c r="G156" s="35">
        <f t="shared" si="10"/>
        <v>0</v>
      </c>
    </row>
    <row r="157" spans="1:7" s="1" customFormat="1" ht="19.5" x14ac:dyDescent="0.2">
      <c r="A157" s="32">
        <f t="shared" si="11"/>
        <v>132</v>
      </c>
      <c r="B157" s="28" t="s">
        <v>534</v>
      </c>
      <c r="C157" s="29" t="s">
        <v>535</v>
      </c>
      <c r="D157" s="30" t="s">
        <v>501</v>
      </c>
      <c r="E157" s="33">
        <v>4</v>
      </c>
      <c r="F157" s="135"/>
      <c r="G157" s="35">
        <f t="shared" si="10"/>
        <v>0</v>
      </c>
    </row>
    <row r="158" spans="1:7" s="1" customFormat="1" ht="19.5" x14ac:dyDescent="0.2">
      <c r="A158" s="32">
        <f t="shared" si="11"/>
        <v>133</v>
      </c>
      <c r="B158" s="28" t="s">
        <v>536</v>
      </c>
      <c r="C158" s="29" t="s">
        <v>537</v>
      </c>
      <c r="D158" s="30" t="s">
        <v>501</v>
      </c>
      <c r="E158" s="33">
        <v>4</v>
      </c>
      <c r="F158" s="135"/>
      <c r="G158" s="35">
        <f t="shared" si="10"/>
        <v>0</v>
      </c>
    </row>
    <row r="159" spans="1:7" s="1" customFormat="1" ht="19.5" x14ac:dyDescent="0.2">
      <c r="A159" s="32">
        <f t="shared" si="11"/>
        <v>134</v>
      </c>
      <c r="B159" s="28" t="s">
        <v>538</v>
      </c>
      <c r="C159" s="29" t="s">
        <v>539</v>
      </c>
      <c r="D159" s="30" t="s">
        <v>501</v>
      </c>
      <c r="E159" s="33">
        <v>48</v>
      </c>
      <c r="F159" s="135"/>
      <c r="G159" s="35">
        <f t="shared" si="10"/>
        <v>0</v>
      </c>
    </row>
    <row r="160" spans="1:7" s="1" customFormat="1" ht="9.75" x14ac:dyDescent="0.2">
      <c r="A160" s="32">
        <f t="shared" si="11"/>
        <v>135</v>
      </c>
      <c r="B160" s="28" t="s">
        <v>540</v>
      </c>
      <c r="C160" s="29" t="s">
        <v>541</v>
      </c>
      <c r="D160" s="30" t="s">
        <v>501</v>
      </c>
      <c r="E160" s="33">
        <v>12</v>
      </c>
      <c r="F160" s="135"/>
      <c r="G160" s="35">
        <f t="shared" si="10"/>
        <v>0</v>
      </c>
    </row>
    <row r="161" spans="1:7" s="1" customFormat="1" ht="19.5" x14ac:dyDescent="0.2">
      <c r="A161" s="32">
        <f t="shared" si="11"/>
        <v>136</v>
      </c>
      <c r="B161" s="28" t="s">
        <v>542</v>
      </c>
      <c r="C161" s="29" t="s">
        <v>543</v>
      </c>
      <c r="D161" s="30" t="s">
        <v>544</v>
      </c>
      <c r="E161" s="33">
        <v>4</v>
      </c>
      <c r="F161" s="135"/>
      <c r="G161" s="35">
        <f t="shared" si="10"/>
        <v>0</v>
      </c>
    </row>
    <row r="162" spans="1:7" s="1" customFormat="1" ht="19.5" x14ac:dyDescent="0.2">
      <c r="A162" s="32">
        <f t="shared" si="11"/>
        <v>137</v>
      </c>
      <c r="B162" s="28" t="s">
        <v>545</v>
      </c>
      <c r="C162" s="29" t="s">
        <v>546</v>
      </c>
      <c r="D162" s="30" t="s">
        <v>501</v>
      </c>
      <c r="E162" s="33">
        <v>4</v>
      </c>
      <c r="F162" s="135"/>
      <c r="G162" s="35">
        <f t="shared" si="10"/>
        <v>0</v>
      </c>
    </row>
    <row r="163" spans="1:7" s="1" customFormat="1" ht="9.75" x14ac:dyDescent="0.2">
      <c r="A163" s="32">
        <f t="shared" si="11"/>
        <v>138</v>
      </c>
      <c r="B163" s="28" t="s">
        <v>547</v>
      </c>
      <c r="C163" s="29" t="s">
        <v>548</v>
      </c>
      <c r="D163" s="30" t="s">
        <v>29</v>
      </c>
      <c r="E163" s="33">
        <v>1</v>
      </c>
      <c r="F163" s="135"/>
      <c r="G163" s="35">
        <f t="shared" si="10"/>
        <v>0</v>
      </c>
    </row>
    <row r="164" spans="1:7" s="1" customFormat="1" ht="29.25" x14ac:dyDescent="0.2">
      <c r="A164" s="32">
        <f t="shared" si="11"/>
        <v>139</v>
      </c>
      <c r="B164" s="28" t="s">
        <v>549</v>
      </c>
      <c r="C164" s="29" t="s">
        <v>550</v>
      </c>
      <c r="D164" s="30" t="s">
        <v>472</v>
      </c>
      <c r="E164" s="88">
        <v>0.8</v>
      </c>
      <c r="F164" s="135"/>
      <c r="G164" s="35">
        <f t="shared" si="10"/>
        <v>0</v>
      </c>
    </row>
    <row r="165" spans="1:7" s="1" customFormat="1" ht="29.25" x14ac:dyDescent="0.2">
      <c r="A165" s="32">
        <f t="shared" si="11"/>
        <v>140</v>
      </c>
      <c r="B165" s="28" t="s">
        <v>551</v>
      </c>
      <c r="C165" s="29" t="s">
        <v>552</v>
      </c>
      <c r="D165" s="30" t="s">
        <v>501</v>
      </c>
      <c r="E165" s="33">
        <v>1</v>
      </c>
      <c r="F165" s="135"/>
      <c r="G165" s="35">
        <f t="shared" si="10"/>
        <v>0</v>
      </c>
    </row>
    <row r="166" spans="1:7" s="14" customFormat="1" ht="12" thickBot="1" x14ac:dyDescent="0.25">
      <c r="A166" s="36"/>
      <c r="B166" s="38" t="s">
        <v>553</v>
      </c>
      <c r="C166" s="39" t="s">
        <v>554</v>
      </c>
      <c r="D166" s="37"/>
      <c r="E166" s="37"/>
      <c r="F166" s="40"/>
      <c r="G166" s="41">
        <f>SUM(G12:G165)</f>
        <v>0</v>
      </c>
    </row>
    <row r="167" spans="1:7" ht="13.5" thickBot="1" x14ac:dyDescent="0.25">
      <c r="A167" s="48"/>
      <c r="B167" s="48"/>
      <c r="C167" s="48"/>
      <c r="D167" s="48"/>
      <c r="E167" s="48"/>
      <c r="F167" s="48"/>
      <c r="G167" s="48"/>
    </row>
    <row r="168" spans="1:7" s="14" customFormat="1" ht="13.5" thickBot="1" x14ac:dyDescent="0.25">
      <c r="A168" s="49"/>
      <c r="B168" s="50"/>
      <c r="C168" s="52" t="s">
        <v>183</v>
      </c>
      <c r="D168" s="51"/>
      <c r="E168" s="51"/>
      <c r="F168" s="271">
        <f>'KRYCÍ LIST D.1.4.4'!E20</f>
        <v>0</v>
      </c>
      <c r="G168" s="188"/>
    </row>
  </sheetData>
  <sheetProtection algorithmName="SHA-512" hashValue="z8DuNTh6IPFJLihe4gkXCc6ESwPkvo55Lh8MNri/KTuz6wTKp8cNz5Q1Q5OcKBHPf2tbAbmCwmVRzu5HU56J3w==" saltValue="VHQ4p7yUhKVUN4hnMW6zBQ==" spinCount="100000" sheet="1" objects="1" scenarios="1"/>
  <protectedRanges>
    <protectedRange sqref="F12 F13 F15 F17 F19 F21:F22 F24 F26 F28:F46 F47 F48:F51 F53:F59 F61:F78 F80:F92 F94:F108 F109:F130 F132:F135 F137:F138 F140:F163 F164:F165" name="Oblast1"/>
  </protectedRanges>
  <mergeCells count="12">
    <mergeCell ref="C136:G136"/>
    <mergeCell ref="F168:G168"/>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52F9B-65E5-4F15-BFDD-E29CBF0816BE}">
  <dimension ref="A1:M39"/>
  <sheetViews>
    <sheetView workbookViewId="0">
      <selection activeCell="P28" sqref="P28"/>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25.5" customHeight="1" x14ac:dyDescent="0.2">
      <c r="A4" s="257" t="s">
        <v>2366</v>
      </c>
      <c r="B4" s="151"/>
      <c r="C4" s="151"/>
      <c r="D4" s="144"/>
      <c r="E4" s="259" t="s">
        <v>2367</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f>'REKAPITULACE D.1.1-2 G'!C21</f>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f>'REKAPITULACE D.1.1-2 G'!C36</f>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f>'REKAPITULACE D.1.1-2 G'!C41</f>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zBg5AvlofXYmd47mttk1UY/d/OxqGVyesZIfgIRCEM9cZih+8PNsB4eXIRogR/Uda7kXosLznuI1+BtkOCUtqA==" saltValue="hB+jh/GROfUFMWBbLZ7kpg==" spinCount="100000" sheet="1" objects="1" scenarios="1"/>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CB74-F96B-4B41-AE4B-A67CF14700EC}">
  <dimension ref="A1:M39"/>
  <sheetViews>
    <sheetView workbookViewId="0">
      <selection activeCell="H37" sqref="H37:L37"/>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12.95" customHeight="1" x14ac:dyDescent="0.2">
      <c r="A4" s="257" t="s">
        <v>196</v>
      </c>
      <c r="B4" s="151"/>
      <c r="C4" s="151"/>
      <c r="D4" s="144"/>
      <c r="E4" s="259" t="s">
        <v>197</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f>'REKAPITULACE D.1.4.5'!C10</f>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MlnzHMMFQIui8PnCTE9nr2cf2uaSIxP4mmC0yMSgkD4DPt5zVdha6EsCdugf3Cymi3BKr/ExA1cv8GV/XSP+Zg==" saltValue="ixOFvxXBBQNB/iavefMoWQ==" spinCount="100000" sheet="1" objects="1" scenarios="1"/>
  <protectedRanges>
    <protectedRange sqref="J10:M10 H11:M11 C31:D31 F30:G30 F31:G31" name="Oblast1"/>
  </protectedRanges>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4FA5-8900-412B-A7B4-E7A11B85A6F1}">
  <dimension ref="A1:C12"/>
  <sheetViews>
    <sheetView workbookViewId="0">
      <selection activeCell="C1" sqref="C1"/>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1</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21</v>
      </c>
      <c r="C8" s="56"/>
    </row>
    <row r="9" spans="1:3" s="13" customFormat="1" ht="11.25" x14ac:dyDescent="0.2">
      <c r="A9" s="58" t="s">
        <v>181</v>
      </c>
      <c r="B9" s="23" t="s">
        <v>188</v>
      </c>
      <c r="C9" s="59">
        <f>'ROZPOČET D.1.4.5'!G231</f>
        <v>0</v>
      </c>
    </row>
    <row r="10" spans="1:3" s="13" customFormat="1" ht="12" thickBot="1" x14ac:dyDescent="0.25">
      <c r="A10" s="60"/>
      <c r="B10" s="61" t="s">
        <v>189</v>
      </c>
      <c r="C10" s="62">
        <f>SUM(C9:C9)</f>
        <v>0</v>
      </c>
    </row>
    <row r="11" spans="1:3" s="1" customFormat="1" ht="10.5" thickBot="1" x14ac:dyDescent="0.25"/>
    <row r="12" spans="1:3" s="13" customFormat="1" ht="12" thickBot="1" x14ac:dyDescent="0.25">
      <c r="A12" s="63"/>
      <c r="B12" s="64" t="s">
        <v>190</v>
      </c>
      <c r="C12" s="65">
        <f>C10</f>
        <v>0</v>
      </c>
    </row>
  </sheetData>
  <sheetProtection algorithmName="SHA-512" hashValue="DiZ29LE48ydZIzDC6XZ5X77eQwnSPfDomdNqxDWTk05NdXRGCzqmAFJ5Vanmt7Ebd1zCENMLmnlOeyA3ZMNYPA==" saltValue="AMaiD5o3Ku4tELHBvAuiyA=="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A13A-F458-452B-9955-659964AD0CD8}">
  <dimension ref="A1:G233"/>
  <sheetViews>
    <sheetView workbookViewId="0">
      <selection activeCell="H8" sqref="H8"/>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1</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21</v>
      </c>
      <c r="D10" s="15"/>
      <c r="E10" s="15"/>
      <c r="F10" s="18"/>
      <c r="G10" s="19"/>
    </row>
    <row r="11" spans="1:7" s="14" customFormat="1" ht="11.25" x14ac:dyDescent="0.2">
      <c r="A11" s="21"/>
      <c r="B11" s="22" t="s">
        <v>22</v>
      </c>
      <c r="C11" s="23" t="s">
        <v>23</v>
      </c>
      <c r="D11" s="20"/>
      <c r="E11" s="20"/>
      <c r="F11" s="24"/>
      <c r="G11" s="25"/>
    </row>
    <row r="12" spans="1:7" s="1" customFormat="1" ht="9.75" x14ac:dyDescent="0.2">
      <c r="A12" s="26"/>
      <c r="B12" s="28"/>
      <c r="C12" s="29" t="s">
        <v>24</v>
      </c>
      <c r="D12" s="30"/>
      <c r="E12" s="27"/>
      <c r="F12" s="26"/>
      <c r="G12" s="31"/>
    </row>
    <row r="13" spans="1:7" s="1" customFormat="1" ht="9.75" x14ac:dyDescent="0.2">
      <c r="A13" s="26"/>
      <c r="B13" s="28"/>
      <c r="C13" s="29" t="s">
        <v>25</v>
      </c>
      <c r="D13" s="30"/>
      <c r="E13" s="27"/>
      <c r="F13" s="26"/>
      <c r="G13" s="31"/>
    </row>
    <row r="14" spans="1:7" s="1" customFormat="1" ht="9.75" x14ac:dyDescent="0.2">
      <c r="A14" s="26"/>
      <c r="B14" s="28"/>
      <c r="C14" s="29" t="s">
        <v>26</v>
      </c>
      <c r="D14" s="30"/>
      <c r="E14" s="27"/>
      <c r="F14" s="26"/>
      <c r="G14" s="31"/>
    </row>
    <row r="15" spans="1:7" s="1" customFormat="1" ht="9.75" x14ac:dyDescent="0.2">
      <c r="A15" s="26"/>
      <c r="B15" s="28"/>
      <c r="C15" s="29" t="s">
        <v>27</v>
      </c>
      <c r="D15" s="30"/>
      <c r="E15" s="27"/>
      <c r="F15" s="26"/>
      <c r="G15" s="31"/>
    </row>
    <row r="16" spans="1:7" s="1" customFormat="1" ht="9.75" x14ac:dyDescent="0.2">
      <c r="A16" s="32">
        <v>1</v>
      </c>
      <c r="B16" s="28">
        <v>1</v>
      </c>
      <c r="C16" s="29" t="s">
        <v>28</v>
      </c>
      <c r="D16" s="30" t="s">
        <v>29</v>
      </c>
      <c r="E16" s="33">
        <v>1</v>
      </c>
      <c r="F16" s="135"/>
      <c r="G16" s="35">
        <f>E16*F16</f>
        <v>0</v>
      </c>
    </row>
    <row r="17" spans="1:7" s="1" customFormat="1" ht="19.5" x14ac:dyDescent="0.2">
      <c r="A17" s="32">
        <f>A16+1</f>
        <v>2</v>
      </c>
      <c r="B17" s="28">
        <v>2</v>
      </c>
      <c r="C17" s="29" t="s">
        <v>30</v>
      </c>
      <c r="D17" s="30" t="s">
        <v>29</v>
      </c>
      <c r="E17" s="33">
        <v>1</v>
      </c>
      <c r="F17" s="135"/>
      <c r="G17" s="35">
        <f>E17*F17</f>
        <v>0</v>
      </c>
    </row>
    <row r="18" spans="1:7" s="1" customFormat="1" ht="9.75" x14ac:dyDescent="0.2">
      <c r="A18" s="26"/>
      <c r="B18" s="28"/>
      <c r="C18" s="29" t="s">
        <v>31</v>
      </c>
      <c r="D18" s="30"/>
      <c r="E18" s="27"/>
      <c r="F18" s="26"/>
      <c r="G18" s="31"/>
    </row>
    <row r="19" spans="1:7" s="1" customFormat="1" ht="9.75" x14ac:dyDescent="0.2">
      <c r="A19" s="32">
        <f>A17+1</f>
        <v>3</v>
      </c>
      <c r="B19" s="28">
        <v>3</v>
      </c>
      <c r="C19" s="29" t="s">
        <v>32</v>
      </c>
      <c r="D19" s="30" t="s">
        <v>29</v>
      </c>
      <c r="E19" s="33">
        <v>1</v>
      </c>
      <c r="F19" s="135"/>
      <c r="G19" s="35">
        <f t="shared" ref="G19:G25" si="0">E19*F19</f>
        <v>0</v>
      </c>
    </row>
    <row r="20" spans="1:7" s="1" customFormat="1" ht="19.5" x14ac:dyDescent="0.2">
      <c r="A20" s="32">
        <f t="shared" ref="A20:A25" si="1">A19+1</f>
        <v>4</v>
      </c>
      <c r="B20" s="28">
        <v>4</v>
      </c>
      <c r="C20" s="29" t="s">
        <v>33</v>
      </c>
      <c r="D20" s="30" t="s">
        <v>29</v>
      </c>
      <c r="E20" s="33">
        <v>1</v>
      </c>
      <c r="F20" s="135"/>
      <c r="G20" s="35">
        <f t="shared" si="0"/>
        <v>0</v>
      </c>
    </row>
    <row r="21" spans="1:7" s="1" customFormat="1" ht="9.75" x14ac:dyDescent="0.2">
      <c r="A21" s="32">
        <f t="shared" si="1"/>
        <v>5</v>
      </c>
      <c r="B21" s="28">
        <v>5</v>
      </c>
      <c r="C21" s="29" t="s">
        <v>34</v>
      </c>
      <c r="D21" s="30" t="s">
        <v>29</v>
      </c>
      <c r="E21" s="33">
        <v>1</v>
      </c>
      <c r="F21" s="135"/>
      <c r="G21" s="35">
        <f t="shared" si="0"/>
        <v>0</v>
      </c>
    </row>
    <row r="22" spans="1:7" s="1" customFormat="1" ht="9.75" x14ac:dyDescent="0.2">
      <c r="A22" s="32">
        <f t="shared" si="1"/>
        <v>6</v>
      </c>
      <c r="B22" s="28">
        <v>6</v>
      </c>
      <c r="C22" s="29" t="s">
        <v>35</v>
      </c>
      <c r="D22" s="30" t="s">
        <v>29</v>
      </c>
      <c r="E22" s="33">
        <v>12</v>
      </c>
      <c r="F22" s="135"/>
      <c r="G22" s="35">
        <f t="shared" si="0"/>
        <v>0</v>
      </c>
    </row>
    <row r="23" spans="1:7" s="1" customFormat="1" ht="9.75" x14ac:dyDescent="0.2">
      <c r="A23" s="32">
        <f t="shared" si="1"/>
        <v>7</v>
      </c>
      <c r="B23" s="28">
        <v>7</v>
      </c>
      <c r="C23" s="29" t="s">
        <v>36</v>
      </c>
      <c r="D23" s="30" t="s">
        <v>29</v>
      </c>
      <c r="E23" s="33">
        <v>1</v>
      </c>
      <c r="F23" s="135"/>
      <c r="G23" s="35">
        <f t="shared" si="0"/>
        <v>0</v>
      </c>
    </row>
    <row r="24" spans="1:7" s="1" customFormat="1" ht="9.75" x14ac:dyDescent="0.2">
      <c r="A24" s="32">
        <f t="shared" si="1"/>
        <v>8</v>
      </c>
      <c r="B24" s="28">
        <v>8</v>
      </c>
      <c r="C24" s="29" t="s">
        <v>37</v>
      </c>
      <c r="D24" s="30" t="s">
        <v>29</v>
      </c>
      <c r="E24" s="33">
        <v>12</v>
      </c>
      <c r="F24" s="135"/>
      <c r="G24" s="35">
        <f t="shared" si="0"/>
        <v>0</v>
      </c>
    </row>
    <row r="25" spans="1:7" s="1" customFormat="1" ht="9.75" x14ac:dyDescent="0.2">
      <c r="A25" s="32">
        <f t="shared" si="1"/>
        <v>9</v>
      </c>
      <c r="B25" s="28">
        <v>9</v>
      </c>
      <c r="C25" s="29" t="s">
        <v>38</v>
      </c>
      <c r="D25" s="30" t="s">
        <v>29</v>
      </c>
      <c r="E25" s="33">
        <v>12</v>
      </c>
      <c r="F25" s="135"/>
      <c r="G25" s="35">
        <f t="shared" si="0"/>
        <v>0</v>
      </c>
    </row>
    <row r="26" spans="1:7" s="1" customFormat="1" ht="9.75" x14ac:dyDescent="0.2">
      <c r="A26" s="26"/>
      <c r="B26" s="28"/>
      <c r="C26" s="29" t="s">
        <v>39</v>
      </c>
      <c r="D26" s="30"/>
      <c r="E26" s="27"/>
      <c r="F26" s="26"/>
      <c r="G26" s="31"/>
    </row>
    <row r="27" spans="1:7" s="1" customFormat="1" ht="9.75" x14ac:dyDescent="0.2">
      <c r="A27" s="32">
        <f>A25+1</f>
        <v>10</v>
      </c>
      <c r="B27" s="28">
        <v>10</v>
      </c>
      <c r="C27" s="29" t="s">
        <v>40</v>
      </c>
      <c r="D27" s="30" t="s">
        <v>29</v>
      </c>
      <c r="E27" s="33">
        <v>1</v>
      </c>
      <c r="F27" s="135"/>
      <c r="G27" s="35">
        <f t="shared" ref="G27:G32" si="2">E27*F27</f>
        <v>0</v>
      </c>
    </row>
    <row r="28" spans="1:7" s="1" customFormat="1" ht="9.75" x14ac:dyDescent="0.2">
      <c r="A28" s="32">
        <f>A27+1</f>
        <v>11</v>
      </c>
      <c r="B28" s="28">
        <v>11</v>
      </c>
      <c r="C28" s="29" t="s">
        <v>41</v>
      </c>
      <c r="D28" s="30" t="s">
        <v>29</v>
      </c>
      <c r="E28" s="33">
        <v>1</v>
      </c>
      <c r="F28" s="135"/>
      <c r="G28" s="35">
        <f t="shared" si="2"/>
        <v>0</v>
      </c>
    </row>
    <row r="29" spans="1:7" s="1" customFormat="1" ht="9.75" x14ac:dyDescent="0.2">
      <c r="A29" s="32">
        <f>A28+1</f>
        <v>12</v>
      </c>
      <c r="B29" s="28">
        <v>12</v>
      </c>
      <c r="C29" s="29" t="s">
        <v>42</v>
      </c>
      <c r="D29" s="30" t="s">
        <v>29</v>
      </c>
      <c r="E29" s="33">
        <v>4</v>
      </c>
      <c r="F29" s="135"/>
      <c r="G29" s="35">
        <f t="shared" si="2"/>
        <v>0</v>
      </c>
    </row>
    <row r="30" spans="1:7" s="1" customFormat="1" ht="9.75" x14ac:dyDescent="0.2">
      <c r="A30" s="32">
        <f>A29+1</f>
        <v>13</v>
      </c>
      <c r="B30" s="28">
        <v>13</v>
      </c>
      <c r="C30" s="29" t="s">
        <v>43</v>
      </c>
      <c r="D30" s="30" t="s">
        <v>29</v>
      </c>
      <c r="E30" s="33">
        <v>1</v>
      </c>
      <c r="F30" s="135"/>
      <c r="G30" s="35">
        <f t="shared" si="2"/>
        <v>0</v>
      </c>
    </row>
    <row r="31" spans="1:7" s="1" customFormat="1" ht="9.75" x14ac:dyDescent="0.2">
      <c r="A31" s="32">
        <f>A30+1</f>
        <v>14</v>
      </c>
      <c r="B31" s="28">
        <v>14</v>
      </c>
      <c r="C31" s="29" t="s">
        <v>44</v>
      </c>
      <c r="D31" s="30" t="s">
        <v>29</v>
      </c>
      <c r="E31" s="33">
        <v>1</v>
      </c>
      <c r="F31" s="135"/>
      <c r="G31" s="35">
        <f t="shared" si="2"/>
        <v>0</v>
      </c>
    </row>
    <row r="32" spans="1:7" s="1" customFormat="1" ht="19.5" x14ac:dyDescent="0.2">
      <c r="A32" s="32">
        <f>A31+1</f>
        <v>15</v>
      </c>
      <c r="B32" s="28">
        <v>15</v>
      </c>
      <c r="C32" s="29" t="s">
        <v>30</v>
      </c>
      <c r="D32" s="30" t="s">
        <v>29</v>
      </c>
      <c r="E32" s="33">
        <v>2</v>
      </c>
      <c r="F32" s="135"/>
      <c r="G32" s="35">
        <f t="shared" si="2"/>
        <v>0</v>
      </c>
    </row>
    <row r="33" spans="1:7" s="1" customFormat="1" ht="9.75" x14ac:dyDescent="0.2">
      <c r="A33" s="26"/>
      <c r="B33" s="28"/>
      <c r="C33" s="29" t="s">
        <v>45</v>
      </c>
      <c r="D33" s="30"/>
      <c r="E33" s="27"/>
      <c r="F33" s="26"/>
      <c r="G33" s="31"/>
    </row>
    <row r="34" spans="1:7" s="1" customFormat="1" ht="9.75" x14ac:dyDescent="0.2">
      <c r="A34" s="32">
        <f>A32+1</f>
        <v>16</v>
      </c>
      <c r="B34" s="28">
        <v>16</v>
      </c>
      <c r="C34" s="29" t="s">
        <v>32</v>
      </c>
      <c r="D34" s="30" t="s">
        <v>29</v>
      </c>
      <c r="E34" s="33">
        <v>1</v>
      </c>
      <c r="F34" s="135"/>
      <c r="G34" s="35">
        <f t="shared" ref="G34:G40" si="3">E34*F34</f>
        <v>0</v>
      </c>
    </row>
    <row r="35" spans="1:7" s="1" customFormat="1" ht="19.5" x14ac:dyDescent="0.2">
      <c r="A35" s="32">
        <f t="shared" ref="A35:A40" si="4">A34+1</f>
        <v>17</v>
      </c>
      <c r="B35" s="28">
        <v>17</v>
      </c>
      <c r="C35" s="29" t="s">
        <v>33</v>
      </c>
      <c r="D35" s="30" t="s">
        <v>29</v>
      </c>
      <c r="E35" s="33">
        <v>1</v>
      </c>
      <c r="F35" s="135"/>
      <c r="G35" s="35">
        <f t="shared" si="3"/>
        <v>0</v>
      </c>
    </row>
    <row r="36" spans="1:7" s="1" customFormat="1" ht="9.75" x14ac:dyDescent="0.2">
      <c r="A36" s="32">
        <f t="shared" si="4"/>
        <v>18</v>
      </c>
      <c r="B36" s="28">
        <v>18</v>
      </c>
      <c r="C36" s="29" t="s">
        <v>34</v>
      </c>
      <c r="D36" s="30" t="s">
        <v>29</v>
      </c>
      <c r="E36" s="33">
        <v>1</v>
      </c>
      <c r="F36" s="135"/>
      <c r="G36" s="35">
        <f t="shared" si="3"/>
        <v>0</v>
      </c>
    </row>
    <row r="37" spans="1:7" s="1" customFormat="1" ht="9.75" x14ac:dyDescent="0.2">
      <c r="A37" s="32">
        <f t="shared" si="4"/>
        <v>19</v>
      </c>
      <c r="B37" s="28">
        <v>19</v>
      </c>
      <c r="C37" s="29" t="s">
        <v>35</v>
      </c>
      <c r="D37" s="30" t="s">
        <v>29</v>
      </c>
      <c r="E37" s="33">
        <v>12</v>
      </c>
      <c r="F37" s="135"/>
      <c r="G37" s="35">
        <f t="shared" si="3"/>
        <v>0</v>
      </c>
    </row>
    <row r="38" spans="1:7" s="1" customFormat="1" ht="9.75" x14ac:dyDescent="0.2">
      <c r="A38" s="32">
        <f t="shared" si="4"/>
        <v>20</v>
      </c>
      <c r="B38" s="28">
        <v>20</v>
      </c>
      <c r="C38" s="29" t="s">
        <v>36</v>
      </c>
      <c r="D38" s="30" t="s">
        <v>29</v>
      </c>
      <c r="E38" s="33">
        <v>1</v>
      </c>
      <c r="F38" s="135"/>
      <c r="G38" s="35">
        <f t="shared" si="3"/>
        <v>0</v>
      </c>
    </row>
    <row r="39" spans="1:7" s="1" customFormat="1" ht="9.75" x14ac:dyDescent="0.2">
      <c r="A39" s="32">
        <f t="shared" si="4"/>
        <v>21</v>
      </c>
      <c r="B39" s="28">
        <v>21</v>
      </c>
      <c r="C39" s="29" t="s">
        <v>37</v>
      </c>
      <c r="D39" s="30" t="s">
        <v>29</v>
      </c>
      <c r="E39" s="33">
        <v>12</v>
      </c>
      <c r="F39" s="135"/>
      <c r="G39" s="35">
        <f t="shared" si="3"/>
        <v>0</v>
      </c>
    </row>
    <row r="40" spans="1:7" s="1" customFormat="1" ht="9.75" x14ac:dyDescent="0.2">
      <c r="A40" s="32">
        <f t="shared" si="4"/>
        <v>22</v>
      </c>
      <c r="B40" s="28">
        <v>22</v>
      </c>
      <c r="C40" s="29" t="s">
        <v>38</v>
      </c>
      <c r="D40" s="30" t="s">
        <v>29</v>
      </c>
      <c r="E40" s="33">
        <v>12</v>
      </c>
      <c r="F40" s="135"/>
      <c r="G40" s="35">
        <f t="shared" si="3"/>
        <v>0</v>
      </c>
    </row>
    <row r="41" spans="1:7" s="1" customFormat="1" ht="9.75" x14ac:dyDescent="0.2">
      <c r="A41" s="26"/>
      <c r="B41" s="28"/>
      <c r="C41" s="29" t="s">
        <v>46</v>
      </c>
      <c r="D41" s="30"/>
      <c r="E41" s="27"/>
      <c r="F41" s="26"/>
      <c r="G41" s="31"/>
    </row>
    <row r="42" spans="1:7" s="1" customFormat="1" ht="9.75" x14ac:dyDescent="0.2">
      <c r="A42" s="32">
        <f>A40+1</f>
        <v>23</v>
      </c>
      <c r="B42" s="28">
        <v>23</v>
      </c>
      <c r="C42" s="29" t="s">
        <v>32</v>
      </c>
      <c r="D42" s="30" t="s">
        <v>29</v>
      </c>
      <c r="E42" s="33">
        <v>1</v>
      </c>
      <c r="F42" s="135"/>
      <c r="G42" s="35">
        <f t="shared" ref="G42:G48" si="5">E42*F42</f>
        <v>0</v>
      </c>
    </row>
    <row r="43" spans="1:7" s="1" customFormat="1" ht="19.5" x14ac:dyDescent="0.2">
      <c r="A43" s="32">
        <f t="shared" ref="A43:A48" si="6">A42+1</f>
        <v>24</v>
      </c>
      <c r="B43" s="28">
        <v>24</v>
      </c>
      <c r="C43" s="29" t="s">
        <v>33</v>
      </c>
      <c r="D43" s="30" t="s">
        <v>29</v>
      </c>
      <c r="E43" s="33">
        <v>1</v>
      </c>
      <c r="F43" s="135"/>
      <c r="G43" s="35">
        <f t="shared" si="5"/>
        <v>0</v>
      </c>
    </row>
    <row r="44" spans="1:7" s="1" customFormat="1" ht="9.75" x14ac:dyDescent="0.2">
      <c r="A44" s="32">
        <f t="shared" si="6"/>
        <v>25</v>
      </c>
      <c r="B44" s="28">
        <v>25</v>
      </c>
      <c r="C44" s="29" t="s">
        <v>34</v>
      </c>
      <c r="D44" s="30" t="s">
        <v>29</v>
      </c>
      <c r="E44" s="33">
        <v>2</v>
      </c>
      <c r="F44" s="135"/>
      <c r="G44" s="35">
        <f t="shared" si="5"/>
        <v>0</v>
      </c>
    </row>
    <row r="45" spans="1:7" s="1" customFormat="1" ht="9.75" x14ac:dyDescent="0.2">
      <c r="A45" s="32">
        <f t="shared" si="6"/>
        <v>26</v>
      </c>
      <c r="B45" s="28">
        <v>26</v>
      </c>
      <c r="C45" s="29" t="s">
        <v>35</v>
      </c>
      <c r="D45" s="30" t="s">
        <v>29</v>
      </c>
      <c r="E45" s="33">
        <v>24</v>
      </c>
      <c r="F45" s="135"/>
      <c r="G45" s="35">
        <f t="shared" si="5"/>
        <v>0</v>
      </c>
    </row>
    <row r="46" spans="1:7" s="1" customFormat="1" ht="9.75" x14ac:dyDescent="0.2">
      <c r="A46" s="32">
        <f t="shared" si="6"/>
        <v>27</v>
      </c>
      <c r="B46" s="28">
        <v>27</v>
      </c>
      <c r="C46" s="29" t="s">
        <v>36</v>
      </c>
      <c r="D46" s="30" t="s">
        <v>29</v>
      </c>
      <c r="E46" s="33">
        <v>2</v>
      </c>
      <c r="F46" s="135"/>
      <c r="G46" s="35">
        <f t="shared" si="5"/>
        <v>0</v>
      </c>
    </row>
    <row r="47" spans="1:7" s="1" customFormat="1" ht="9.75" x14ac:dyDescent="0.2">
      <c r="A47" s="32">
        <f t="shared" si="6"/>
        <v>28</v>
      </c>
      <c r="B47" s="28">
        <v>28</v>
      </c>
      <c r="C47" s="29" t="s">
        <v>37</v>
      </c>
      <c r="D47" s="30" t="s">
        <v>29</v>
      </c>
      <c r="E47" s="33">
        <v>24</v>
      </c>
      <c r="F47" s="135"/>
      <c r="G47" s="35">
        <f t="shared" si="5"/>
        <v>0</v>
      </c>
    </row>
    <row r="48" spans="1:7" s="1" customFormat="1" ht="9.75" x14ac:dyDescent="0.2">
      <c r="A48" s="32">
        <f t="shared" si="6"/>
        <v>29</v>
      </c>
      <c r="B48" s="28">
        <v>29</v>
      </c>
      <c r="C48" s="29" t="s">
        <v>38</v>
      </c>
      <c r="D48" s="30" t="s">
        <v>29</v>
      </c>
      <c r="E48" s="33">
        <v>24</v>
      </c>
      <c r="F48" s="135"/>
      <c r="G48" s="35">
        <f t="shared" si="5"/>
        <v>0</v>
      </c>
    </row>
    <row r="49" spans="1:7" s="1" customFormat="1" ht="9.75" x14ac:dyDescent="0.2">
      <c r="A49" s="26"/>
      <c r="B49" s="28"/>
      <c r="C49" s="29" t="s">
        <v>47</v>
      </c>
      <c r="D49" s="30"/>
      <c r="E49" s="27"/>
      <c r="F49" s="26"/>
      <c r="G49" s="31"/>
    </row>
    <row r="50" spans="1:7" s="1" customFormat="1" ht="9.75" x14ac:dyDescent="0.2">
      <c r="A50" s="32">
        <f>A48+1</f>
        <v>30</v>
      </c>
      <c r="B50" s="28">
        <v>30</v>
      </c>
      <c r="C50" s="29" t="s">
        <v>48</v>
      </c>
      <c r="D50" s="30" t="s">
        <v>29</v>
      </c>
      <c r="E50" s="33">
        <v>114</v>
      </c>
      <c r="F50" s="135"/>
      <c r="G50" s="35">
        <f>E50*F50</f>
        <v>0</v>
      </c>
    </row>
    <row r="51" spans="1:7" s="1" customFormat="1" ht="19.5" x14ac:dyDescent="0.2">
      <c r="A51" s="32">
        <f>A50+1</f>
        <v>31</v>
      </c>
      <c r="B51" s="28">
        <v>31</v>
      </c>
      <c r="C51" s="29" t="s">
        <v>49</v>
      </c>
      <c r="D51" s="30" t="s">
        <v>29</v>
      </c>
      <c r="E51" s="33">
        <v>57</v>
      </c>
      <c r="F51" s="135"/>
      <c r="G51" s="35">
        <f>E51*F51</f>
        <v>0</v>
      </c>
    </row>
    <row r="52" spans="1:7" s="1" customFormat="1" ht="19.5" x14ac:dyDescent="0.2">
      <c r="A52" s="32">
        <f>A51+1</f>
        <v>32</v>
      </c>
      <c r="B52" s="28">
        <v>32</v>
      </c>
      <c r="C52" s="29" t="s">
        <v>50</v>
      </c>
      <c r="D52" s="30" t="s">
        <v>29</v>
      </c>
      <c r="E52" s="33">
        <v>57</v>
      </c>
      <c r="F52" s="135"/>
      <c r="G52" s="35">
        <f>E52*F52</f>
        <v>0</v>
      </c>
    </row>
    <row r="53" spans="1:7" s="1" customFormat="1" ht="9.75" x14ac:dyDescent="0.2">
      <c r="A53" s="32">
        <f>A52+1</f>
        <v>33</v>
      </c>
      <c r="B53" s="28">
        <v>33</v>
      </c>
      <c r="C53" s="29" t="s">
        <v>51</v>
      </c>
      <c r="D53" s="30" t="s">
        <v>29</v>
      </c>
      <c r="E53" s="33">
        <v>57</v>
      </c>
      <c r="F53" s="135"/>
      <c r="G53" s="35">
        <f>E53*F53</f>
        <v>0</v>
      </c>
    </row>
    <row r="54" spans="1:7" s="1" customFormat="1" ht="9.75" x14ac:dyDescent="0.2">
      <c r="A54" s="32">
        <f>A53+1</f>
        <v>34</v>
      </c>
      <c r="B54" s="28">
        <v>34</v>
      </c>
      <c r="C54" s="29" t="s">
        <v>52</v>
      </c>
      <c r="D54" s="30" t="s">
        <v>29</v>
      </c>
      <c r="E54" s="33">
        <v>57</v>
      </c>
      <c r="F54" s="135"/>
      <c r="G54" s="35">
        <f>E54*F54</f>
        <v>0</v>
      </c>
    </row>
    <row r="55" spans="1:7" s="1" customFormat="1" ht="19.5" x14ac:dyDescent="0.2">
      <c r="A55" s="26"/>
      <c r="B55" s="28"/>
      <c r="C55" s="29" t="s">
        <v>53</v>
      </c>
      <c r="D55" s="30"/>
      <c r="E55" s="27"/>
      <c r="F55" s="26"/>
      <c r="G55" s="31"/>
    </row>
    <row r="56" spans="1:7" s="1" customFormat="1" ht="9.75" x14ac:dyDescent="0.2">
      <c r="A56" s="32">
        <f>A54+1</f>
        <v>35</v>
      </c>
      <c r="B56" s="28">
        <v>35</v>
      </c>
      <c r="C56" s="29" t="s">
        <v>48</v>
      </c>
      <c r="D56" s="30" t="s">
        <v>29</v>
      </c>
      <c r="E56" s="33">
        <v>76</v>
      </c>
      <c r="F56" s="135"/>
      <c r="G56" s="35">
        <f>E56*F56</f>
        <v>0</v>
      </c>
    </row>
    <row r="57" spans="1:7" s="1" customFormat="1" ht="9.75" x14ac:dyDescent="0.2">
      <c r="A57" s="32">
        <f>A56+1</f>
        <v>36</v>
      </c>
      <c r="B57" s="28">
        <v>36</v>
      </c>
      <c r="C57" s="29" t="s">
        <v>54</v>
      </c>
      <c r="D57" s="30" t="s">
        <v>29</v>
      </c>
      <c r="E57" s="33">
        <v>76</v>
      </c>
      <c r="F57" s="135"/>
      <c r="G57" s="35">
        <f>E57*F57</f>
        <v>0</v>
      </c>
    </row>
    <row r="58" spans="1:7" s="1" customFormat="1" ht="19.5" x14ac:dyDescent="0.2">
      <c r="A58" s="26"/>
      <c r="B58" s="28"/>
      <c r="C58" s="29" t="s">
        <v>55</v>
      </c>
      <c r="D58" s="30"/>
      <c r="E58" s="27"/>
      <c r="F58" s="26"/>
      <c r="G58" s="31"/>
    </row>
    <row r="59" spans="1:7" s="1" customFormat="1" ht="9.75" x14ac:dyDescent="0.2">
      <c r="A59" s="32">
        <f>A57+1</f>
        <v>37</v>
      </c>
      <c r="B59" s="28">
        <v>37</v>
      </c>
      <c r="C59" s="29" t="s">
        <v>48</v>
      </c>
      <c r="D59" s="30" t="s">
        <v>29</v>
      </c>
      <c r="E59" s="33">
        <v>88</v>
      </c>
      <c r="F59" s="135"/>
      <c r="G59" s="35">
        <f>E59*F59</f>
        <v>0</v>
      </c>
    </row>
    <row r="60" spans="1:7" s="1" customFormat="1" ht="9.75" x14ac:dyDescent="0.2">
      <c r="A60" s="32">
        <f>A59+1</f>
        <v>38</v>
      </c>
      <c r="B60" s="28">
        <v>38</v>
      </c>
      <c r="C60" s="29" t="s">
        <v>54</v>
      </c>
      <c r="D60" s="30" t="s">
        <v>29</v>
      </c>
      <c r="E60" s="33">
        <v>88</v>
      </c>
      <c r="F60" s="135"/>
      <c r="G60" s="35">
        <f>E60*F60</f>
        <v>0</v>
      </c>
    </row>
    <row r="61" spans="1:7" s="1" customFormat="1" ht="9.75" x14ac:dyDescent="0.2">
      <c r="A61" s="26"/>
      <c r="B61" s="28"/>
      <c r="C61" s="29" t="s">
        <v>56</v>
      </c>
      <c r="D61" s="30"/>
      <c r="E61" s="27"/>
      <c r="F61" s="26"/>
      <c r="G61" s="31"/>
    </row>
    <row r="62" spans="1:7" s="1" customFormat="1" ht="9.75" x14ac:dyDescent="0.2">
      <c r="A62" s="32">
        <f>A60+1</f>
        <v>39</v>
      </c>
      <c r="B62" s="28">
        <v>39</v>
      </c>
      <c r="C62" s="29" t="s">
        <v>57</v>
      </c>
      <c r="D62" s="30" t="s">
        <v>29</v>
      </c>
      <c r="E62" s="33">
        <v>16</v>
      </c>
      <c r="F62" s="135"/>
      <c r="G62" s="35">
        <f>E62*F62</f>
        <v>0</v>
      </c>
    </row>
    <row r="63" spans="1:7" s="1" customFormat="1" ht="9.75" x14ac:dyDescent="0.2">
      <c r="A63" s="32">
        <f>A62+1</f>
        <v>40</v>
      </c>
      <c r="B63" s="28">
        <v>40</v>
      </c>
      <c r="C63" s="29" t="s">
        <v>58</v>
      </c>
      <c r="D63" s="30" t="s">
        <v>29</v>
      </c>
      <c r="E63" s="33">
        <v>6</v>
      </c>
      <c r="F63" s="135"/>
      <c r="G63" s="35">
        <f>E63*F63</f>
        <v>0</v>
      </c>
    </row>
    <row r="64" spans="1:7" s="1" customFormat="1" ht="9.75" x14ac:dyDescent="0.2">
      <c r="A64" s="26"/>
      <c r="B64" s="28"/>
      <c r="C64" s="29" t="s">
        <v>59</v>
      </c>
      <c r="D64" s="30"/>
      <c r="E64" s="27"/>
      <c r="F64" s="26"/>
      <c r="G64" s="31"/>
    </row>
    <row r="65" spans="1:7" s="1" customFormat="1" ht="19.5" x14ac:dyDescent="0.2">
      <c r="A65" s="32">
        <f>A63+1</f>
        <v>41</v>
      </c>
      <c r="B65" s="28">
        <v>41</v>
      </c>
      <c r="C65" s="29" t="s">
        <v>60</v>
      </c>
      <c r="D65" s="30" t="s">
        <v>29</v>
      </c>
      <c r="E65" s="33">
        <v>18</v>
      </c>
      <c r="F65" s="135"/>
      <c r="G65" s="35">
        <f>E65*F65</f>
        <v>0</v>
      </c>
    </row>
    <row r="66" spans="1:7" s="1" customFormat="1" ht="9.75" x14ac:dyDescent="0.2">
      <c r="A66" s="26"/>
      <c r="B66" s="28"/>
      <c r="C66" s="29" t="s">
        <v>61</v>
      </c>
      <c r="D66" s="30"/>
      <c r="E66" s="27"/>
      <c r="F66" s="26"/>
      <c r="G66" s="31"/>
    </row>
    <row r="67" spans="1:7" s="1" customFormat="1" ht="9.75" x14ac:dyDescent="0.2">
      <c r="A67" s="32">
        <f>A65+1</f>
        <v>42</v>
      </c>
      <c r="B67" s="28">
        <v>42</v>
      </c>
      <c r="C67" s="29" t="s">
        <v>62</v>
      </c>
      <c r="D67" s="30" t="s">
        <v>29</v>
      </c>
      <c r="E67" s="33">
        <v>287</v>
      </c>
      <c r="F67" s="135"/>
      <c r="G67" s="35">
        <f>E67*F67</f>
        <v>0</v>
      </c>
    </row>
    <row r="68" spans="1:7" s="1" customFormat="1" ht="9.75" x14ac:dyDescent="0.2">
      <c r="A68" s="26"/>
      <c r="B68" s="28"/>
      <c r="C68" s="29" t="s">
        <v>63</v>
      </c>
      <c r="D68" s="30"/>
      <c r="E68" s="27"/>
      <c r="F68" s="26"/>
      <c r="G68" s="31"/>
    </row>
    <row r="69" spans="1:7" s="1" customFormat="1" ht="9.75" x14ac:dyDescent="0.2">
      <c r="A69" s="32">
        <f>A67+1</f>
        <v>43</v>
      </c>
      <c r="B69" s="28">
        <v>43</v>
      </c>
      <c r="C69" s="29" t="s">
        <v>64</v>
      </c>
      <c r="D69" s="30" t="s">
        <v>29</v>
      </c>
      <c r="E69" s="33">
        <v>574</v>
      </c>
      <c r="F69" s="135"/>
      <c r="G69" s="35">
        <f>E69*F69</f>
        <v>0</v>
      </c>
    </row>
    <row r="70" spans="1:7" s="1" customFormat="1" ht="9.75" x14ac:dyDescent="0.2">
      <c r="A70" s="32">
        <f>A69+1</f>
        <v>44</v>
      </c>
      <c r="B70" s="28">
        <v>44</v>
      </c>
      <c r="C70" s="29" t="s">
        <v>65</v>
      </c>
      <c r="D70" s="30" t="s">
        <v>29</v>
      </c>
      <c r="E70" s="33">
        <v>287</v>
      </c>
      <c r="F70" s="135"/>
      <c r="G70" s="35">
        <f>E70*F70</f>
        <v>0</v>
      </c>
    </row>
    <row r="71" spans="1:7" s="1" customFormat="1" ht="9.75" x14ac:dyDescent="0.2">
      <c r="A71" s="26"/>
      <c r="B71" s="28"/>
      <c r="C71" s="29" t="s">
        <v>66</v>
      </c>
      <c r="D71" s="30"/>
      <c r="E71" s="27"/>
      <c r="F71" s="26"/>
      <c r="G71" s="31"/>
    </row>
    <row r="72" spans="1:7" s="1" customFormat="1" ht="19.5" x14ac:dyDescent="0.2">
      <c r="A72" s="32">
        <f>A70+1</f>
        <v>45</v>
      </c>
      <c r="B72" s="28">
        <v>45</v>
      </c>
      <c r="C72" s="29" t="s">
        <v>67</v>
      </c>
      <c r="D72" s="30" t="s">
        <v>29</v>
      </c>
      <c r="E72" s="33">
        <v>4</v>
      </c>
      <c r="F72" s="135"/>
      <c r="G72" s="35">
        <f>E72*F72</f>
        <v>0</v>
      </c>
    </row>
    <row r="73" spans="1:7" s="1" customFormat="1" ht="19.5" x14ac:dyDescent="0.2">
      <c r="A73" s="32">
        <f>A72+1</f>
        <v>46</v>
      </c>
      <c r="B73" s="28">
        <v>46</v>
      </c>
      <c r="C73" s="29" t="s">
        <v>68</v>
      </c>
      <c r="D73" s="30" t="s">
        <v>29</v>
      </c>
      <c r="E73" s="33">
        <v>3</v>
      </c>
      <c r="F73" s="135"/>
      <c r="G73" s="35">
        <f>E73*F73</f>
        <v>0</v>
      </c>
    </row>
    <row r="74" spans="1:7" s="1" customFormat="1" ht="29.25" x14ac:dyDescent="0.2">
      <c r="A74" s="32">
        <f>A73+1</f>
        <v>47</v>
      </c>
      <c r="B74" s="28">
        <v>47</v>
      </c>
      <c r="C74" s="29" t="s">
        <v>69</v>
      </c>
      <c r="D74" s="30" t="s">
        <v>29</v>
      </c>
      <c r="E74" s="33">
        <v>3</v>
      </c>
      <c r="F74" s="135"/>
      <c r="G74" s="35">
        <f>E74*F74</f>
        <v>0</v>
      </c>
    </row>
    <row r="75" spans="1:7" s="1" customFormat="1" ht="9.75" x14ac:dyDescent="0.2">
      <c r="A75" s="32">
        <f>A74+1</f>
        <v>48</v>
      </c>
      <c r="B75" s="28">
        <v>48</v>
      </c>
      <c r="C75" s="29" t="s">
        <v>70</v>
      </c>
      <c r="D75" s="30" t="s">
        <v>29</v>
      </c>
      <c r="E75" s="33">
        <v>2</v>
      </c>
      <c r="F75" s="135"/>
      <c r="G75" s="35">
        <f>E75*F75</f>
        <v>0</v>
      </c>
    </row>
    <row r="76" spans="1:7" s="1" customFormat="1" ht="9.75" x14ac:dyDescent="0.2">
      <c r="A76" s="32">
        <f>A75+1</f>
        <v>49</v>
      </c>
      <c r="B76" s="28">
        <v>49</v>
      </c>
      <c r="C76" s="29" t="s">
        <v>71</v>
      </c>
      <c r="D76" s="30" t="s">
        <v>72</v>
      </c>
      <c r="E76" s="33">
        <v>42</v>
      </c>
      <c r="F76" s="135"/>
      <c r="G76" s="35">
        <f>E76*F76</f>
        <v>0</v>
      </c>
    </row>
    <row r="77" spans="1:7" s="1" customFormat="1" ht="9.75" x14ac:dyDescent="0.2">
      <c r="A77" s="26"/>
      <c r="B77" s="28"/>
      <c r="C77" s="29" t="s">
        <v>73</v>
      </c>
      <c r="D77" s="30"/>
      <c r="E77" s="27"/>
      <c r="F77" s="26"/>
      <c r="G77" s="31"/>
    </row>
    <row r="78" spans="1:7" s="1" customFormat="1" ht="9.75" x14ac:dyDescent="0.2">
      <c r="A78" s="26"/>
      <c r="B78" s="28"/>
      <c r="C78" s="29" t="s">
        <v>74</v>
      </c>
      <c r="D78" s="30"/>
      <c r="E78" s="27"/>
      <c r="F78" s="26"/>
      <c r="G78" s="31"/>
    </row>
    <row r="79" spans="1:7" s="1" customFormat="1" ht="19.5" x14ac:dyDescent="0.2">
      <c r="A79" s="32">
        <f>A76+1</f>
        <v>50</v>
      </c>
      <c r="B79" s="28">
        <v>50</v>
      </c>
      <c r="C79" s="29" t="s">
        <v>75</v>
      </c>
      <c r="D79" s="30" t="s">
        <v>29</v>
      </c>
      <c r="E79" s="33">
        <v>1</v>
      </c>
      <c r="F79" s="135"/>
      <c r="G79" s="35">
        <f>E79*F79</f>
        <v>0</v>
      </c>
    </row>
    <row r="80" spans="1:7" s="1" customFormat="1" ht="9.75" x14ac:dyDescent="0.2">
      <c r="A80" s="32">
        <f>A79+1</f>
        <v>51</v>
      </c>
      <c r="B80" s="28">
        <v>51</v>
      </c>
      <c r="C80" s="29" t="s">
        <v>76</v>
      </c>
      <c r="D80" s="30" t="s">
        <v>29</v>
      </c>
      <c r="E80" s="33">
        <v>2</v>
      </c>
      <c r="F80" s="135"/>
      <c r="G80" s="35">
        <f>E80*F80</f>
        <v>0</v>
      </c>
    </row>
    <row r="81" spans="1:7" s="1" customFormat="1" ht="9.75" x14ac:dyDescent="0.2">
      <c r="A81" s="32">
        <f>A80+1</f>
        <v>52</v>
      </c>
      <c r="B81" s="28">
        <v>52</v>
      </c>
      <c r="C81" s="29" t="s">
        <v>77</v>
      </c>
      <c r="D81" s="30" t="s">
        <v>29</v>
      </c>
      <c r="E81" s="33">
        <v>1</v>
      </c>
      <c r="F81" s="135"/>
      <c r="G81" s="35">
        <f>E81*F81</f>
        <v>0</v>
      </c>
    </row>
    <row r="82" spans="1:7" s="1" customFormat="1" ht="19.5" x14ac:dyDescent="0.2">
      <c r="A82" s="32">
        <f>A81+1</f>
        <v>53</v>
      </c>
      <c r="B82" s="28">
        <v>53</v>
      </c>
      <c r="C82" s="29" t="s">
        <v>78</v>
      </c>
      <c r="D82" s="30" t="s">
        <v>29</v>
      </c>
      <c r="E82" s="33">
        <v>9</v>
      </c>
      <c r="F82" s="135"/>
      <c r="G82" s="35">
        <f>E82*F82</f>
        <v>0</v>
      </c>
    </row>
    <row r="83" spans="1:7" s="1" customFormat="1" ht="9.75" x14ac:dyDescent="0.2">
      <c r="A83" s="32">
        <f>A82+1</f>
        <v>54</v>
      </c>
      <c r="B83" s="28">
        <v>54</v>
      </c>
      <c r="C83" s="29" t="s">
        <v>79</v>
      </c>
      <c r="D83" s="30" t="s">
        <v>29</v>
      </c>
      <c r="E83" s="33">
        <v>9</v>
      </c>
      <c r="F83" s="135"/>
      <c r="G83" s="35">
        <f>E83*F83</f>
        <v>0</v>
      </c>
    </row>
    <row r="84" spans="1:7" s="1" customFormat="1" ht="9.75" x14ac:dyDescent="0.2">
      <c r="A84" s="26"/>
      <c r="B84" s="28"/>
      <c r="C84" s="29" t="s">
        <v>59</v>
      </c>
      <c r="D84" s="30"/>
      <c r="E84" s="27"/>
      <c r="F84" s="26"/>
      <c r="G84" s="31"/>
    </row>
    <row r="85" spans="1:7" s="1" customFormat="1" ht="19.5" x14ac:dyDescent="0.2">
      <c r="A85" s="32">
        <f>A83+1</f>
        <v>55</v>
      </c>
      <c r="B85" s="28">
        <v>55</v>
      </c>
      <c r="C85" s="29" t="s">
        <v>60</v>
      </c>
      <c r="D85" s="30" t="s">
        <v>29</v>
      </c>
      <c r="E85" s="33">
        <v>18</v>
      </c>
      <c r="F85" s="135"/>
      <c r="G85" s="35">
        <f>E85*F85</f>
        <v>0</v>
      </c>
    </row>
    <row r="86" spans="1:7" s="1" customFormat="1" ht="9.75" x14ac:dyDescent="0.2">
      <c r="A86" s="26"/>
      <c r="B86" s="28"/>
      <c r="C86" s="29" t="s">
        <v>61</v>
      </c>
      <c r="D86" s="30"/>
      <c r="E86" s="27"/>
      <c r="F86" s="26"/>
      <c r="G86" s="31"/>
    </row>
    <row r="87" spans="1:7" s="1" customFormat="1" ht="9.75" x14ac:dyDescent="0.2">
      <c r="A87" s="32">
        <f>A85+1</f>
        <v>56</v>
      </c>
      <c r="B87" s="28">
        <v>56</v>
      </c>
      <c r="C87" s="29" t="s">
        <v>62</v>
      </c>
      <c r="D87" s="30" t="s">
        <v>29</v>
      </c>
      <c r="E87" s="33">
        <v>18</v>
      </c>
      <c r="F87" s="135"/>
      <c r="G87" s="35">
        <f>E87*F87</f>
        <v>0</v>
      </c>
    </row>
    <row r="88" spans="1:7" s="1" customFormat="1" ht="9.75" x14ac:dyDescent="0.2">
      <c r="A88" s="26"/>
      <c r="B88" s="28"/>
      <c r="C88" s="29" t="s">
        <v>80</v>
      </c>
      <c r="D88" s="30"/>
      <c r="E88" s="27"/>
      <c r="F88" s="26"/>
      <c r="G88" s="31"/>
    </row>
    <row r="89" spans="1:7" s="1" customFormat="1" ht="9.75" x14ac:dyDescent="0.2">
      <c r="A89" s="32">
        <f>A87+1</f>
        <v>57</v>
      </c>
      <c r="B89" s="28">
        <v>57</v>
      </c>
      <c r="C89" s="29" t="s">
        <v>81</v>
      </c>
      <c r="D89" s="30" t="s">
        <v>72</v>
      </c>
      <c r="E89" s="33">
        <v>18</v>
      </c>
      <c r="F89" s="135"/>
      <c r="G89" s="35">
        <f>E89*F89</f>
        <v>0</v>
      </c>
    </row>
    <row r="90" spans="1:7" s="1" customFormat="1" ht="9.75" x14ac:dyDescent="0.2">
      <c r="A90" s="26"/>
      <c r="B90" s="28"/>
      <c r="C90" s="29" t="s">
        <v>82</v>
      </c>
      <c r="D90" s="30"/>
      <c r="E90" s="27"/>
      <c r="F90" s="26"/>
      <c r="G90" s="31"/>
    </row>
    <row r="91" spans="1:7" s="1" customFormat="1" ht="9.75" x14ac:dyDescent="0.2">
      <c r="A91" s="32">
        <f>A89+1</f>
        <v>58</v>
      </c>
      <c r="B91" s="28">
        <v>58</v>
      </c>
      <c r="C91" s="29" t="s">
        <v>74</v>
      </c>
      <c r="D91" s="30" t="s">
        <v>72</v>
      </c>
      <c r="E91" s="33">
        <v>8</v>
      </c>
      <c r="F91" s="135"/>
      <c r="G91" s="35">
        <f>E91*F91</f>
        <v>0</v>
      </c>
    </row>
    <row r="92" spans="1:7" s="1" customFormat="1" ht="9.75" x14ac:dyDescent="0.2">
      <c r="A92" s="26"/>
      <c r="B92" s="28"/>
      <c r="C92" s="29" t="s">
        <v>83</v>
      </c>
      <c r="D92" s="30"/>
      <c r="E92" s="27"/>
      <c r="F92" s="26"/>
      <c r="G92" s="31"/>
    </row>
    <row r="93" spans="1:7" s="1" customFormat="1" ht="9.75" x14ac:dyDescent="0.2">
      <c r="A93" s="26"/>
      <c r="B93" s="28"/>
      <c r="C93" s="29" t="s">
        <v>84</v>
      </c>
      <c r="D93" s="30"/>
      <c r="E93" s="27"/>
      <c r="F93" s="26"/>
      <c r="G93" s="31"/>
    </row>
    <row r="94" spans="1:7" s="1" customFormat="1" ht="19.5" x14ac:dyDescent="0.2">
      <c r="A94" s="32">
        <f>A91+1</f>
        <v>59</v>
      </c>
      <c r="B94" s="28">
        <v>59</v>
      </c>
      <c r="C94" s="29" t="s">
        <v>85</v>
      </c>
      <c r="D94" s="30" t="s">
        <v>29</v>
      </c>
      <c r="E94" s="33">
        <v>15</v>
      </c>
      <c r="F94" s="135"/>
      <c r="G94" s="35">
        <f>E94*F94</f>
        <v>0</v>
      </c>
    </row>
    <row r="95" spans="1:7" s="1" customFormat="1" ht="9.75" x14ac:dyDescent="0.2">
      <c r="A95" s="26"/>
      <c r="B95" s="28"/>
      <c r="C95" s="29" t="s">
        <v>86</v>
      </c>
      <c r="D95" s="30"/>
      <c r="E95" s="27"/>
      <c r="F95" s="26"/>
      <c r="G95" s="31"/>
    </row>
    <row r="96" spans="1:7" s="1" customFormat="1" ht="9.75" x14ac:dyDescent="0.2">
      <c r="A96" s="32">
        <f>A94+1</f>
        <v>60</v>
      </c>
      <c r="B96" s="28">
        <v>60</v>
      </c>
      <c r="C96" s="29" t="s">
        <v>87</v>
      </c>
      <c r="D96" s="30" t="s">
        <v>29</v>
      </c>
      <c r="E96" s="33">
        <v>2</v>
      </c>
      <c r="F96" s="135"/>
      <c r="G96" s="35">
        <f>E96*F96</f>
        <v>0</v>
      </c>
    </row>
    <row r="97" spans="1:7" s="1" customFormat="1" ht="9.75" x14ac:dyDescent="0.2">
      <c r="A97" s="26"/>
      <c r="B97" s="28"/>
      <c r="C97" s="29" t="s">
        <v>88</v>
      </c>
      <c r="D97" s="30"/>
      <c r="E97" s="27"/>
      <c r="F97" s="26"/>
      <c r="G97" s="31"/>
    </row>
    <row r="98" spans="1:7" s="1" customFormat="1" ht="9.75" x14ac:dyDescent="0.2">
      <c r="A98" s="32">
        <f>A96+1</f>
        <v>61</v>
      </c>
      <c r="B98" s="28">
        <v>61</v>
      </c>
      <c r="C98" s="29" t="s">
        <v>89</v>
      </c>
      <c r="D98" s="30" t="s">
        <v>29</v>
      </c>
      <c r="E98" s="33">
        <v>1</v>
      </c>
      <c r="F98" s="135"/>
      <c r="G98" s="35">
        <f>E98*F98</f>
        <v>0</v>
      </c>
    </row>
    <row r="99" spans="1:7" s="1" customFormat="1" ht="9.75" x14ac:dyDescent="0.2">
      <c r="A99" s="32">
        <f>A98+1</f>
        <v>62</v>
      </c>
      <c r="B99" s="28">
        <v>62</v>
      </c>
      <c r="C99" s="29" t="s">
        <v>90</v>
      </c>
      <c r="D99" s="30" t="s">
        <v>29</v>
      </c>
      <c r="E99" s="33">
        <v>1</v>
      </c>
      <c r="F99" s="135"/>
      <c r="G99" s="35">
        <f>E99*F99</f>
        <v>0</v>
      </c>
    </row>
    <row r="100" spans="1:7" s="1" customFormat="1" ht="9.75" x14ac:dyDescent="0.2">
      <c r="A100" s="32">
        <f>A99+1</f>
        <v>63</v>
      </c>
      <c r="B100" s="28">
        <v>63</v>
      </c>
      <c r="C100" s="29" t="s">
        <v>91</v>
      </c>
      <c r="D100" s="30" t="s">
        <v>29</v>
      </c>
      <c r="E100" s="33">
        <v>1</v>
      </c>
      <c r="F100" s="135"/>
      <c r="G100" s="35">
        <f>E100*F100</f>
        <v>0</v>
      </c>
    </row>
    <row r="101" spans="1:7" s="1" customFormat="1" ht="9.75" x14ac:dyDescent="0.2">
      <c r="A101" s="32">
        <f>A100+1</f>
        <v>64</v>
      </c>
      <c r="B101" s="28">
        <v>64</v>
      </c>
      <c r="C101" s="29" t="s">
        <v>92</v>
      </c>
      <c r="D101" s="30" t="s">
        <v>29</v>
      </c>
      <c r="E101" s="33">
        <v>2</v>
      </c>
      <c r="F101" s="135"/>
      <c r="G101" s="35">
        <f>E101*F101</f>
        <v>0</v>
      </c>
    </row>
    <row r="102" spans="1:7" s="1" customFormat="1" ht="9.75" x14ac:dyDescent="0.2">
      <c r="A102" s="32">
        <f>A101+1</f>
        <v>65</v>
      </c>
      <c r="B102" s="28">
        <v>65</v>
      </c>
      <c r="C102" s="29" t="s">
        <v>93</v>
      </c>
      <c r="D102" s="30" t="s">
        <v>29</v>
      </c>
      <c r="E102" s="33">
        <v>1</v>
      </c>
      <c r="F102" s="135"/>
      <c r="G102" s="35">
        <f>E102*F102</f>
        <v>0</v>
      </c>
    </row>
    <row r="103" spans="1:7" s="1" customFormat="1" ht="9.75" x14ac:dyDescent="0.2">
      <c r="A103" s="26"/>
      <c r="B103" s="28"/>
      <c r="C103" s="29" t="s">
        <v>94</v>
      </c>
      <c r="D103" s="30"/>
      <c r="E103" s="27"/>
      <c r="F103" s="26"/>
      <c r="G103" s="31"/>
    </row>
    <row r="104" spans="1:7" s="1" customFormat="1" ht="9.75" x14ac:dyDescent="0.2">
      <c r="A104" s="32">
        <f>A102+1</f>
        <v>66</v>
      </c>
      <c r="B104" s="28">
        <v>66</v>
      </c>
      <c r="C104" s="29" t="s">
        <v>95</v>
      </c>
      <c r="D104" s="30" t="s">
        <v>72</v>
      </c>
      <c r="E104" s="33">
        <v>19</v>
      </c>
      <c r="F104" s="135"/>
      <c r="G104" s="35">
        <f>E104*F104</f>
        <v>0</v>
      </c>
    </row>
    <row r="105" spans="1:7" s="1" customFormat="1" ht="9.75" x14ac:dyDescent="0.2">
      <c r="A105" s="32">
        <f>A104+1</f>
        <v>67</v>
      </c>
      <c r="B105" s="28">
        <v>67</v>
      </c>
      <c r="C105" s="29" t="s">
        <v>96</v>
      </c>
      <c r="D105" s="30" t="s">
        <v>72</v>
      </c>
      <c r="E105" s="33">
        <v>28</v>
      </c>
      <c r="F105" s="135"/>
      <c r="G105" s="35">
        <f>E105*F105</f>
        <v>0</v>
      </c>
    </row>
    <row r="106" spans="1:7" s="1" customFormat="1" ht="9.75" x14ac:dyDescent="0.2">
      <c r="A106" s="32">
        <f>A105+1</f>
        <v>68</v>
      </c>
      <c r="B106" s="28">
        <v>68</v>
      </c>
      <c r="C106" s="29" t="s">
        <v>97</v>
      </c>
      <c r="D106" s="30" t="s">
        <v>72</v>
      </c>
      <c r="E106" s="33">
        <v>16</v>
      </c>
      <c r="F106" s="135"/>
      <c r="G106" s="35">
        <f>E106*F106</f>
        <v>0</v>
      </c>
    </row>
    <row r="107" spans="1:7" s="1" customFormat="1" ht="9.75" x14ac:dyDescent="0.2">
      <c r="A107" s="26"/>
      <c r="B107" s="28"/>
      <c r="C107" s="29" t="s">
        <v>98</v>
      </c>
      <c r="D107" s="30"/>
      <c r="E107" s="27"/>
      <c r="F107" s="26"/>
      <c r="G107" s="31"/>
    </row>
    <row r="108" spans="1:7" s="1" customFormat="1" ht="9.75" x14ac:dyDescent="0.2">
      <c r="A108" s="32">
        <f>A106+1</f>
        <v>69</v>
      </c>
      <c r="B108" s="28">
        <v>69</v>
      </c>
      <c r="C108" s="29" t="s">
        <v>99</v>
      </c>
      <c r="D108" s="30" t="s">
        <v>72</v>
      </c>
      <c r="E108" s="33">
        <v>18</v>
      </c>
      <c r="F108" s="135"/>
      <c r="G108" s="35">
        <f>E108*F108</f>
        <v>0</v>
      </c>
    </row>
    <row r="109" spans="1:7" s="1" customFormat="1" ht="9.75" x14ac:dyDescent="0.2">
      <c r="A109" s="26"/>
      <c r="B109" s="28"/>
      <c r="C109" s="29" t="s">
        <v>100</v>
      </c>
      <c r="D109" s="30"/>
      <c r="E109" s="27"/>
      <c r="F109" s="26"/>
      <c r="G109" s="31"/>
    </row>
    <row r="110" spans="1:7" s="1" customFormat="1" ht="9.75" x14ac:dyDescent="0.2">
      <c r="A110" s="32">
        <f>A108+1</f>
        <v>70</v>
      </c>
      <c r="B110" s="28">
        <v>70</v>
      </c>
      <c r="C110" s="29" t="s">
        <v>101</v>
      </c>
      <c r="D110" s="30" t="s">
        <v>72</v>
      </c>
      <c r="E110" s="33">
        <v>8</v>
      </c>
      <c r="F110" s="135"/>
      <c r="G110" s="35">
        <f>E110*F110</f>
        <v>0</v>
      </c>
    </row>
    <row r="111" spans="1:7" s="1" customFormat="1" ht="9.75" x14ac:dyDescent="0.2">
      <c r="A111" s="32">
        <f>A110+1</f>
        <v>71</v>
      </c>
      <c r="B111" s="28">
        <v>71</v>
      </c>
      <c r="C111" s="29" t="s">
        <v>102</v>
      </c>
      <c r="D111" s="30" t="s">
        <v>72</v>
      </c>
      <c r="E111" s="33">
        <v>6</v>
      </c>
      <c r="F111" s="135"/>
      <c r="G111" s="35">
        <f>E111*F111</f>
        <v>0</v>
      </c>
    </row>
    <row r="112" spans="1:7" s="1" customFormat="1" ht="9.75" x14ac:dyDescent="0.2">
      <c r="A112" s="32">
        <f>A111+1</f>
        <v>72</v>
      </c>
      <c r="B112" s="28">
        <v>72</v>
      </c>
      <c r="C112" s="29" t="s">
        <v>103</v>
      </c>
      <c r="D112" s="30" t="s">
        <v>72</v>
      </c>
      <c r="E112" s="33">
        <v>38</v>
      </c>
      <c r="F112" s="135"/>
      <c r="G112" s="35">
        <f>E112*F112</f>
        <v>0</v>
      </c>
    </row>
    <row r="113" spans="1:7" s="1" customFormat="1" ht="9.75" x14ac:dyDescent="0.2">
      <c r="A113" s="26"/>
      <c r="B113" s="28"/>
      <c r="C113" s="29" t="s">
        <v>104</v>
      </c>
      <c r="D113" s="30"/>
      <c r="E113" s="27"/>
      <c r="F113" s="26"/>
      <c r="G113" s="31"/>
    </row>
    <row r="114" spans="1:7" s="1" customFormat="1" ht="9.75" x14ac:dyDescent="0.2">
      <c r="A114" s="32">
        <f>A112+1</f>
        <v>73</v>
      </c>
      <c r="B114" s="28">
        <v>73</v>
      </c>
      <c r="C114" s="29" t="s">
        <v>105</v>
      </c>
      <c r="D114" s="30" t="s">
        <v>29</v>
      </c>
      <c r="E114" s="33">
        <v>6</v>
      </c>
      <c r="F114" s="135"/>
      <c r="G114" s="35">
        <f>E114*F114</f>
        <v>0</v>
      </c>
    </row>
    <row r="115" spans="1:7" s="1" customFormat="1" ht="9.75" x14ac:dyDescent="0.2">
      <c r="A115" s="26"/>
      <c r="B115" s="28"/>
      <c r="C115" s="29" t="s">
        <v>106</v>
      </c>
      <c r="D115" s="30"/>
      <c r="E115" s="27"/>
      <c r="F115" s="26"/>
      <c r="G115" s="31"/>
    </row>
    <row r="116" spans="1:7" s="1" customFormat="1" ht="9.75" x14ac:dyDescent="0.2">
      <c r="A116" s="32">
        <f>A114+1</f>
        <v>74</v>
      </c>
      <c r="B116" s="28">
        <v>74</v>
      </c>
      <c r="C116" s="29" t="s">
        <v>107</v>
      </c>
      <c r="D116" s="30" t="s">
        <v>29</v>
      </c>
      <c r="E116" s="33">
        <v>132</v>
      </c>
      <c r="F116" s="135"/>
      <c r="G116" s="35">
        <f>E116*F116</f>
        <v>0</v>
      </c>
    </row>
    <row r="117" spans="1:7" s="1" customFormat="1" ht="9.75" x14ac:dyDescent="0.2">
      <c r="A117" s="32">
        <f>A116+1</f>
        <v>75</v>
      </c>
      <c r="B117" s="28">
        <v>75</v>
      </c>
      <c r="C117" s="29" t="s">
        <v>108</v>
      </c>
      <c r="D117" s="30" t="s">
        <v>29</v>
      </c>
      <c r="E117" s="33">
        <v>187</v>
      </c>
      <c r="F117" s="135"/>
      <c r="G117" s="35">
        <f>E117*F117</f>
        <v>0</v>
      </c>
    </row>
    <row r="118" spans="1:7" s="1" customFormat="1" ht="9.75" x14ac:dyDescent="0.2">
      <c r="A118" s="32">
        <f>A117+1</f>
        <v>76</v>
      </c>
      <c r="B118" s="28">
        <v>76</v>
      </c>
      <c r="C118" s="29" t="s">
        <v>109</v>
      </c>
      <c r="D118" s="30" t="s">
        <v>29</v>
      </c>
      <c r="E118" s="33">
        <v>146</v>
      </c>
      <c r="F118" s="135"/>
      <c r="G118" s="35">
        <f>E118*F118</f>
        <v>0</v>
      </c>
    </row>
    <row r="119" spans="1:7" s="1" customFormat="1" ht="9.75" x14ac:dyDescent="0.2">
      <c r="A119" s="26"/>
      <c r="B119" s="28"/>
      <c r="C119" s="29" t="s">
        <v>110</v>
      </c>
      <c r="D119" s="30"/>
      <c r="E119" s="27"/>
      <c r="F119" s="26"/>
      <c r="G119" s="31"/>
    </row>
    <row r="120" spans="1:7" s="1" customFormat="1" ht="9.75" x14ac:dyDescent="0.2">
      <c r="A120" s="32">
        <f>A118+1</f>
        <v>77</v>
      </c>
      <c r="B120" s="28">
        <v>77</v>
      </c>
      <c r="C120" s="29" t="s">
        <v>111</v>
      </c>
      <c r="D120" s="30" t="s">
        <v>112</v>
      </c>
      <c r="E120" s="33">
        <v>162</v>
      </c>
      <c r="F120" s="135"/>
      <c r="G120" s="35">
        <f>E120*F120</f>
        <v>0</v>
      </c>
    </row>
    <row r="121" spans="1:7" s="1" customFormat="1" ht="9.75" x14ac:dyDescent="0.2">
      <c r="A121" s="26"/>
      <c r="B121" s="28"/>
      <c r="C121" s="29" t="s">
        <v>113</v>
      </c>
      <c r="D121" s="30"/>
      <c r="E121" s="27"/>
      <c r="F121" s="26"/>
      <c r="G121" s="31"/>
    </row>
    <row r="122" spans="1:7" s="1" customFormat="1" ht="9.75" x14ac:dyDescent="0.2">
      <c r="A122" s="32">
        <f>A120+1</f>
        <v>78</v>
      </c>
      <c r="B122" s="28">
        <v>78</v>
      </c>
      <c r="C122" s="29" t="s">
        <v>114</v>
      </c>
      <c r="D122" s="30" t="s">
        <v>112</v>
      </c>
      <c r="E122" s="33">
        <v>18363</v>
      </c>
      <c r="F122" s="135"/>
      <c r="G122" s="35">
        <f>E122*F122</f>
        <v>0</v>
      </c>
    </row>
    <row r="123" spans="1:7" s="1" customFormat="1" ht="9.75" x14ac:dyDescent="0.2">
      <c r="A123" s="32">
        <f>A122+1</f>
        <v>79</v>
      </c>
      <c r="B123" s="28">
        <v>79</v>
      </c>
      <c r="C123" s="29" t="s">
        <v>115</v>
      </c>
      <c r="D123" s="30" t="s">
        <v>112</v>
      </c>
      <c r="E123" s="33">
        <v>462</v>
      </c>
      <c r="F123" s="135"/>
      <c r="G123" s="35">
        <f>E123*F123</f>
        <v>0</v>
      </c>
    </row>
    <row r="124" spans="1:7" s="1" customFormat="1" ht="9.75" x14ac:dyDescent="0.2">
      <c r="A124" s="26"/>
      <c r="B124" s="28"/>
      <c r="C124" s="29" t="s">
        <v>116</v>
      </c>
      <c r="D124" s="30"/>
      <c r="E124" s="27"/>
      <c r="F124" s="26"/>
      <c r="G124" s="31"/>
    </row>
    <row r="125" spans="1:7" s="1" customFormat="1" ht="9.75" x14ac:dyDescent="0.2">
      <c r="A125" s="32">
        <f>A123+1</f>
        <v>80</v>
      </c>
      <c r="B125" s="28">
        <v>80</v>
      </c>
      <c r="C125" s="29" t="s">
        <v>117</v>
      </c>
      <c r="D125" s="30" t="s">
        <v>112</v>
      </c>
      <c r="E125" s="33">
        <v>75</v>
      </c>
      <c r="F125" s="135"/>
      <c r="G125" s="35">
        <f>E125*F125</f>
        <v>0</v>
      </c>
    </row>
    <row r="126" spans="1:7" s="1" customFormat="1" ht="9.75" x14ac:dyDescent="0.2">
      <c r="A126" s="32">
        <f>A125+1</f>
        <v>81</v>
      </c>
      <c r="B126" s="28">
        <v>81</v>
      </c>
      <c r="C126" s="29" t="s">
        <v>118</v>
      </c>
      <c r="D126" s="30" t="s">
        <v>112</v>
      </c>
      <c r="E126" s="33">
        <v>46</v>
      </c>
      <c r="F126" s="135"/>
      <c r="G126" s="35">
        <f>E126*F126</f>
        <v>0</v>
      </c>
    </row>
    <row r="127" spans="1:7" s="1" customFormat="1" ht="9.75" x14ac:dyDescent="0.2">
      <c r="A127" s="26"/>
      <c r="B127" s="28"/>
      <c r="C127" s="29" t="s">
        <v>119</v>
      </c>
      <c r="D127" s="30"/>
      <c r="E127" s="27"/>
      <c r="F127" s="26"/>
      <c r="G127" s="31"/>
    </row>
    <row r="128" spans="1:7" s="1" customFormat="1" ht="9.75" x14ac:dyDescent="0.2">
      <c r="A128" s="32">
        <f>A126+1</f>
        <v>82</v>
      </c>
      <c r="B128" s="28">
        <v>82</v>
      </c>
      <c r="C128" s="29" t="s">
        <v>120</v>
      </c>
      <c r="D128" s="30" t="s">
        <v>29</v>
      </c>
      <c r="E128" s="33">
        <v>4</v>
      </c>
      <c r="F128" s="135"/>
      <c r="G128" s="35">
        <f>E128*F128</f>
        <v>0</v>
      </c>
    </row>
    <row r="129" spans="1:7" s="1" customFormat="1" ht="9.75" x14ac:dyDescent="0.2">
      <c r="A129" s="32">
        <f>A128+1</f>
        <v>83</v>
      </c>
      <c r="B129" s="28">
        <v>83</v>
      </c>
      <c r="C129" s="29" t="s">
        <v>121</v>
      </c>
      <c r="D129" s="30" t="s">
        <v>29</v>
      </c>
      <c r="E129" s="33">
        <v>4</v>
      </c>
      <c r="F129" s="135"/>
      <c r="G129" s="35">
        <f>E129*F129</f>
        <v>0</v>
      </c>
    </row>
    <row r="130" spans="1:7" s="1" customFormat="1" ht="9.75" x14ac:dyDescent="0.2">
      <c r="A130" s="26"/>
      <c r="B130" s="28"/>
      <c r="C130" s="29" t="s">
        <v>122</v>
      </c>
      <c r="D130" s="30"/>
      <c r="E130" s="27"/>
      <c r="F130" s="26"/>
      <c r="G130" s="31"/>
    </row>
    <row r="131" spans="1:7" s="1" customFormat="1" ht="9.75" x14ac:dyDescent="0.2">
      <c r="A131" s="32">
        <f>A129+1</f>
        <v>84</v>
      </c>
      <c r="B131" s="28">
        <v>84</v>
      </c>
      <c r="C131" s="29" t="s">
        <v>123</v>
      </c>
      <c r="D131" s="30" t="s">
        <v>112</v>
      </c>
      <c r="E131" s="33">
        <v>2247</v>
      </c>
      <c r="F131" s="135"/>
      <c r="G131" s="35">
        <f>E131*F131</f>
        <v>0</v>
      </c>
    </row>
    <row r="132" spans="1:7" s="1" customFormat="1" ht="9.75" x14ac:dyDescent="0.2">
      <c r="A132" s="32">
        <f>A131+1</f>
        <v>85</v>
      </c>
      <c r="B132" s="28">
        <v>85</v>
      </c>
      <c r="C132" s="29" t="s">
        <v>124</v>
      </c>
      <c r="D132" s="30" t="s">
        <v>112</v>
      </c>
      <c r="E132" s="33">
        <v>1947</v>
      </c>
      <c r="F132" s="135"/>
      <c r="G132" s="35">
        <f>E132*F132</f>
        <v>0</v>
      </c>
    </row>
    <row r="133" spans="1:7" s="1" customFormat="1" ht="9.75" x14ac:dyDescent="0.2">
      <c r="A133" s="26"/>
      <c r="B133" s="28"/>
      <c r="C133" s="29" t="s">
        <v>125</v>
      </c>
      <c r="D133" s="30"/>
      <c r="E133" s="27"/>
      <c r="F133" s="26"/>
      <c r="G133" s="31"/>
    </row>
    <row r="134" spans="1:7" s="1" customFormat="1" ht="9.75" x14ac:dyDescent="0.2">
      <c r="A134" s="32">
        <f>A132+1</f>
        <v>86</v>
      </c>
      <c r="B134" s="28">
        <v>86</v>
      </c>
      <c r="C134" s="29" t="s">
        <v>126</v>
      </c>
      <c r="D134" s="30" t="s">
        <v>112</v>
      </c>
      <c r="E134" s="33">
        <v>61</v>
      </c>
      <c r="F134" s="135"/>
      <c r="G134" s="35">
        <f>E134*F134</f>
        <v>0</v>
      </c>
    </row>
    <row r="135" spans="1:7" s="1" customFormat="1" ht="9.75" x14ac:dyDescent="0.2">
      <c r="A135" s="32">
        <f>A134+1</f>
        <v>87</v>
      </c>
      <c r="B135" s="28">
        <v>87</v>
      </c>
      <c r="C135" s="29" t="s">
        <v>127</v>
      </c>
      <c r="D135" s="30" t="s">
        <v>112</v>
      </c>
      <c r="E135" s="33">
        <v>24</v>
      </c>
      <c r="F135" s="135"/>
      <c r="G135" s="35">
        <f>E135*F135</f>
        <v>0</v>
      </c>
    </row>
    <row r="136" spans="1:7" s="1" customFormat="1" ht="9.75" x14ac:dyDescent="0.2">
      <c r="A136" s="26"/>
      <c r="B136" s="28"/>
      <c r="C136" s="29" t="s">
        <v>128</v>
      </c>
      <c r="D136" s="30"/>
      <c r="E136" s="27"/>
      <c r="F136" s="26"/>
      <c r="G136" s="31"/>
    </row>
    <row r="137" spans="1:7" s="1" customFormat="1" ht="19.5" x14ac:dyDescent="0.2">
      <c r="A137" s="32">
        <f>A135+1</f>
        <v>88</v>
      </c>
      <c r="B137" s="28">
        <v>88</v>
      </c>
      <c r="C137" s="29" t="s">
        <v>129</v>
      </c>
      <c r="D137" s="30" t="s">
        <v>112</v>
      </c>
      <c r="E137" s="33">
        <v>236</v>
      </c>
      <c r="F137" s="135"/>
      <c r="G137" s="35">
        <f>E137*F137</f>
        <v>0</v>
      </c>
    </row>
    <row r="138" spans="1:7" s="1" customFormat="1" ht="19.5" x14ac:dyDescent="0.2">
      <c r="A138" s="32">
        <f>A137+1</f>
        <v>89</v>
      </c>
      <c r="B138" s="28">
        <v>89</v>
      </c>
      <c r="C138" s="29" t="s">
        <v>130</v>
      </c>
      <c r="D138" s="30" t="s">
        <v>112</v>
      </c>
      <c r="E138" s="33">
        <v>459</v>
      </c>
      <c r="F138" s="135"/>
      <c r="G138" s="35">
        <f>E138*F138</f>
        <v>0</v>
      </c>
    </row>
    <row r="139" spans="1:7" s="1" customFormat="1" ht="9.75" x14ac:dyDescent="0.2">
      <c r="A139" s="26"/>
      <c r="B139" s="28"/>
      <c r="C139" s="29" t="s">
        <v>131</v>
      </c>
      <c r="D139" s="30"/>
      <c r="E139" s="27"/>
      <c r="F139" s="26"/>
      <c r="G139" s="31"/>
    </row>
    <row r="140" spans="1:7" s="1" customFormat="1" ht="9.75" x14ac:dyDescent="0.2">
      <c r="A140" s="32">
        <f>A138+1</f>
        <v>90</v>
      </c>
      <c r="B140" s="28">
        <v>90</v>
      </c>
      <c r="C140" s="29" t="s">
        <v>132</v>
      </c>
      <c r="D140" s="30" t="s">
        <v>29</v>
      </c>
      <c r="E140" s="33">
        <v>330</v>
      </c>
      <c r="F140" s="135"/>
      <c r="G140" s="35">
        <f>E140*F140</f>
        <v>0</v>
      </c>
    </row>
    <row r="141" spans="1:7" s="1" customFormat="1" ht="9.75" x14ac:dyDescent="0.2">
      <c r="A141" s="32">
        <f>A140+1</f>
        <v>91</v>
      </c>
      <c r="B141" s="28">
        <v>91</v>
      </c>
      <c r="C141" s="29" t="s">
        <v>133</v>
      </c>
      <c r="D141" s="30" t="s">
        <v>29</v>
      </c>
      <c r="E141" s="33">
        <v>210</v>
      </c>
      <c r="F141" s="135"/>
      <c r="G141" s="35">
        <f>E141*F141</f>
        <v>0</v>
      </c>
    </row>
    <row r="142" spans="1:7" s="1" customFormat="1" ht="19.5" x14ac:dyDescent="0.2">
      <c r="A142" s="26"/>
      <c r="B142" s="28"/>
      <c r="C142" s="29" t="s">
        <v>134</v>
      </c>
      <c r="D142" s="30"/>
      <c r="E142" s="27"/>
      <c r="F142" s="26"/>
      <c r="G142" s="31"/>
    </row>
    <row r="143" spans="1:7" s="1" customFormat="1" ht="9.75" x14ac:dyDescent="0.2">
      <c r="A143" s="32">
        <f>A141+1</f>
        <v>92</v>
      </c>
      <c r="B143" s="28">
        <v>92</v>
      </c>
      <c r="C143" s="29" t="s">
        <v>135</v>
      </c>
      <c r="D143" s="30" t="s">
        <v>29</v>
      </c>
      <c r="E143" s="33">
        <v>42</v>
      </c>
      <c r="F143" s="135"/>
      <c r="G143" s="35">
        <f>E143*F143</f>
        <v>0</v>
      </c>
    </row>
    <row r="144" spans="1:7" s="1" customFormat="1" ht="9.75" x14ac:dyDescent="0.2">
      <c r="A144" s="26"/>
      <c r="B144" s="28"/>
      <c r="C144" s="29" t="s">
        <v>136</v>
      </c>
      <c r="D144" s="30"/>
      <c r="E144" s="27"/>
      <c r="F144" s="26"/>
      <c r="G144" s="31"/>
    </row>
    <row r="145" spans="1:7" s="1" customFormat="1" ht="9.75" x14ac:dyDescent="0.2">
      <c r="A145" s="32">
        <f>A143+1</f>
        <v>93</v>
      </c>
      <c r="B145" s="28">
        <v>93</v>
      </c>
      <c r="C145" s="29" t="s">
        <v>135</v>
      </c>
      <c r="D145" s="30" t="s">
        <v>29</v>
      </c>
      <c r="E145" s="33">
        <v>42</v>
      </c>
      <c r="F145" s="135"/>
      <c r="G145" s="35">
        <f>E145*F145</f>
        <v>0</v>
      </c>
    </row>
    <row r="146" spans="1:7" s="1" customFormat="1" ht="19.5" x14ac:dyDescent="0.2">
      <c r="A146" s="26"/>
      <c r="B146" s="28"/>
      <c r="C146" s="29" t="s">
        <v>137</v>
      </c>
      <c r="D146" s="30"/>
      <c r="E146" s="27"/>
      <c r="F146" s="26"/>
      <c r="G146" s="31"/>
    </row>
    <row r="147" spans="1:7" s="1" customFormat="1" ht="19.5" x14ac:dyDescent="0.2">
      <c r="A147" s="32">
        <f>A145+1</f>
        <v>94</v>
      </c>
      <c r="B147" s="28">
        <v>94</v>
      </c>
      <c r="C147" s="29" t="s">
        <v>138</v>
      </c>
      <c r="D147" s="30" t="s">
        <v>29</v>
      </c>
      <c r="E147" s="33">
        <v>18</v>
      </c>
      <c r="F147" s="135"/>
      <c r="G147" s="35">
        <f>E147*F147</f>
        <v>0</v>
      </c>
    </row>
    <row r="148" spans="1:7" s="1" customFormat="1" ht="9.75" x14ac:dyDescent="0.2">
      <c r="A148" s="26"/>
      <c r="B148" s="28"/>
      <c r="C148" s="29" t="s">
        <v>139</v>
      </c>
      <c r="D148" s="30"/>
      <c r="E148" s="27"/>
      <c r="F148" s="26"/>
      <c r="G148" s="31"/>
    </row>
    <row r="149" spans="1:7" s="1" customFormat="1" ht="9.75" x14ac:dyDescent="0.2">
      <c r="A149" s="26"/>
      <c r="B149" s="28"/>
      <c r="C149" s="29" t="s">
        <v>140</v>
      </c>
      <c r="D149" s="30"/>
      <c r="E149" s="27"/>
      <c r="F149" s="26"/>
      <c r="G149" s="31"/>
    </row>
    <row r="150" spans="1:7" s="1" customFormat="1" ht="9.75" x14ac:dyDescent="0.2">
      <c r="A150" s="32">
        <f>A147+1</f>
        <v>95</v>
      </c>
      <c r="B150" s="28">
        <v>95</v>
      </c>
      <c r="C150" s="29" t="s">
        <v>141</v>
      </c>
      <c r="D150" s="30" t="s">
        <v>112</v>
      </c>
      <c r="E150" s="33">
        <v>124</v>
      </c>
      <c r="F150" s="135"/>
      <c r="G150" s="35">
        <f>E150*F150</f>
        <v>0</v>
      </c>
    </row>
    <row r="151" spans="1:7" s="1" customFormat="1" ht="9.75" x14ac:dyDescent="0.2">
      <c r="A151" s="32">
        <f>A150+1</f>
        <v>96</v>
      </c>
      <c r="B151" s="28">
        <v>96</v>
      </c>
      <c r="C151" s="29" t="s">
        <v>142</v>
      </c>
      <c r="D151" s="30" t="s">
        <v>112</v>
      </c>
      <c r="E151" s="33">
        <v>68</v>
      </c>
      <c r="F151" s="135"/>
      <c r="G151" s="35">
        <f>E151*F151</f>
        <v>0</v>
      </c>
    </row>
    <row r="152" spans="1:7" s="1" customFormat="1" ht="9.75" x14ac:dyDescent="0.2">
      <c r="A152" s="26"/>
      <c r="B152" s="28"/>
      <c r="C152" s="29" t="s">
        <v>143</v>
      </c>
      <c r="D152" s="30"/>
      <c r="E152" s="27"/>
      <c r="F152" s="26"/>
      <c r="G152" s="31"/>
    </row>
    <row r="153" spans="1:7" s="1" customFormat="1" ht="9.75" x14ac:dyDescent="0.2">
      <c r="A153" s="32">
        <f>A151+1</f>
        <v>97</v>
      </c>
      <c r="B153" s="28">
        <v>97</v>
      </c>
      <c r="C153" s="29" t="s">
        <v>144</v>
      </c>
      <c r="D153" s="30" t="s">
        <v>112</v>
      </c>
      <c r="E153" s="33">
        <v>124</v>
      </c>
      <c r="F153" s="135"/>
      <c r="G153" s="35">
        <f>E153*F153</f>
        <v>0</v>
      </c>
    </row>
    <row r="154" spans="1:7" s="1" customFormat="1" ht="9.75" x14ac:dyDescent="0.2">
      <c r="A154" s="32">
        <f>A153+1</f>
        <v>98</v>
      </c>
      <c r="B154" s="28">
        <v>98</v>
      </c>
      <c r="C154" s="29" t="s">
        <v>145</v>
      </c>
      <c r="D154" s="30" t="s">
        <v>112</v>
      </c>
      <c r="E154" s="33">
        <v>68</v>
      </c>
      <c r="F154" s="135"/>
      <c r="G154" s="35">
        <f>E154*F154</f>
        <v>0</v>
      </c>
    </row>
    <row r="155" spans="1:7" s="1" customFormat="1" ht="9.75" x14ac:dyDescent="0.2">
      <c r="A155" s="26"/>
      <c r="B155" s="28"/>
      <c r="C155" s="29" t="s">
        <v>146</v>
      </c>
      <c r="D155" s="30"/>
      <c r="E155" s="27"/>
      <c r="F155" s="26"/>
      <c r="G155" s="31"/>
    </row>
    <row r="156" spans="1:7" s="1" customFormat="1" ht="9.75" x14ac:dyDescent="0.2">
      <c r="A156" s="32">
        <f>A154+1</f>
        <v>99</v>
      </c>
      <c r="B156" s="28">
        <v>99</v>
      </c>
      <c r="C156" s="29" t="s">
        <v>147</v>
      </c>
      <c r="D156" s="30" t="s">
        <v>148</v>
      </c>
      <c r="E156" s="33">
        <v>48</v>
      </c>
      <c r="F156" s="135"/>
      <c r="G156" s="35">
        <f>E156*F156</f>
        <v>0</v>
      </c>
    </row>
    <row r="157" spans="1:7" s="1" customFormat="1" ht="9.75" x14ac:dyDescent="0.2">
      <c r="A157" s="26"/>
      <c r="B157" s="28"/>
      <c r="C157" s="29" t="s">
        <v>149</v>
      </c>
      <c r="D157" s="30"/>
      <c r="E157" s="27"/>
      <c r="F157" s="26"/>
      <c r="G157" s="31"/>
    </row>
    <row r="158" spans="1:7" s="1" customFormat="1" ht="9.75" x14ac:dyDescent="0.2">
      <c r="A158" s="32">
        <f>A156+1</f>
        <v>100</v>
      </c>
      <c r="B158" s="28">
        <v>100</v>
      </c>
      <c r="C158" s="29" t="s">
        <v>149</v>
      </c>
      <c r="D158" s="30" t="s">
        <v>148</v>
      </c>
      <c r="E158" s="33">
        <v>80</v>
      </c>
      <c r="F158" s="135"/>
      <c r="G158" s="35">
        <f>E158*F158</f>
        <v>0</v>
      </c>
    </row>
    <row r="159" spans="1:7" s="1" customFormat="1" ht="9.75" x14ac:dyDescent="0.2">
      <c r="A159" s="26"/>
      <c r="B159" s="28"/>
      <c r="C159" s="29" t="s">
        <v>94</v>
      </c>
      <c r="D159" s="30"/>
      <c r="E159" s="27"/>
      <c r="F159" s="26"/>
      <c r="G159" s="31"/>
    </row>
    <row r="160" spans="1:7" s="1" customFormat="1" ht="9.75" x14ac:dyDescent="0.2">
      <c r="A160" s="32">
        <f>A158+1</f>
        <v>101</v>
      </c>
      <c r="B160" s="28">
        <v>101</v>
      </c>
      <c r="C160" s="29" t="s">
        <v>150</v>
      </c>
      <c r="D160" s="30" t="s">
        <v>72</v>
      </c>
      <c r="E160" s="33">
        <v>18</v>
      </c>
      <c r="F160" s="135"/>
      <c r="G160" s="35">
        <f>E160*F160</f>
        <v>0</v>
      </c>
    </row>
    <row r="161" spans="1:7" s="1" customFormat="1" ht="9.75" x14ac:dyDescent="0.2">
      <c r="A161" s="32">
        <f>A160+1</f>
        <v>102</v>
      </c>
      <c r="B161" s="28">
        <v>102</v>
      </c>
      <c r="C161" s="29" t="s">
        <v>151</v>
      </c>
      <c r="D161" s="30" t="s">
        <v>72</v>
      </c>
      <c r="E161" s="33">
        <v>27</v>
      </c>
      <c r="F161" s="135"/>
      <c r="G161" s="35">
        <f>E161*F161</f>
        <v>0</v>
      </c>
    </row>
    <row r="162" spans="1:7" s="1" customFormat="1" ht="9.75" x14ac:dyDescent="0.2">
      <c r="A162" s="32">
        <f>A161+1</f>
        <v>103</v>
      </c>
      <c r="B162" s="28">
        <v>103</v>
      </c>
      <c r="C162" s="29" t="s">
        <v>152</v>
      </c>
      <c r="D162" s="30" t="s">
        <v>72</v>
      </c>
      <c r="E162" s="33">
        <v>19</v>
      </c>
      <c r="F162" s="135"/>
      <c r="G162" s="35">
        <f>E162*F162</f>
        <v>0</v>
      </c>
    </row>
    <row r="163" spans="1:7" s="1" customFormat="1" ht="9.75" x14ac:dyDescent="0.2">
      <c r="A163" s="32">
        <f>A162+1</f>
        <v>104</v>
      </c>
      <c r="B163" s="28">
        <v>104</v>
      </c>
      <c r="C163" s="29" t="s">
        <v>153</v>
      </c>
      <c r="D163" s="30" t="s">
        <v>72</v>
      </c>
      <c r="E163" s="33">
        <v>14</v>
      </c>
      <c r="F163" s="135"/>
      <c r="G163" s="35">
        <f>E163*F163</f>
        <v>0</v>
      </c>
    </row>
    <row r="164" spans="1:7" s="1" customFormat="1" ht="9.75" x14ac:dyDescent="0.2">
      <c r="A164" s="32">
        <f>A163+1</f>
        <v>105</v>
      </c>
      <c r="B164" s="28">
        <v>105</v>
      </c>
      <c r="C164" s="29" t="s">
        <v>154</v>
      </c>
      <c r="D164" s="30" t="s">
        <v>155</v>
      </c>
      <c r="E164" s="33">
        <v>15</v>
      </c>
      <c r="F164" s="135"/>
      <c r="G164" s="35">
        <f>E164*F164</f>
        <v>0</v>
      </c>
    </row>
    <row r="165" spans="1:7" s="1" customFormat="1" ht="9.75" x14ac:dyDescent="0.2">
      <c r="A165" s="26"/>
      <c r="B165" s="28"/>
      <c r="C165" s="29" t="s">
        <v>156</v>
      </c>
      <c r="D165" s="30"/>
      <c r="E165" s="27"/>
      <c r="F165" s="26"/>
      <c r="G165" s="31"/>
    </row>
    <row r="166" spans="1:7" s="1" customFormat="1" ht="9.75" x14ac:dyDescent="0.2">
      <c r="A166" s="32">
        <f>A164+1</f>
        <v>106</v>
      </c>
      <c r="B166" s="28">
        <v>106</v>
      </c>
      <c r="C166" s="29" t="s">
        <v>157</v>
      </c>
      <c r="D166" s="30" t="s">
        <v>158</v>
      </c>
      <c r="E166" s="33">
        <v>1</v>
      </c>
      <c r="F166" s="135"/>
      <c r="G166" s="35">
        <f>E166*F166</f>
        <v>0</v>
      </c>
    </row>
    <row r="167" spans="1:7" s="1" customFormat="1" ht="9.75" x14ac:dyDescent="0.2">
      <c r="A167" s="26"/>
      <c r="B167" s="28"/>
      <c r="C167" s="29" t="s">
        <v>159</v>
      </c>
      <c r="D167" s="30"/>
      <c r="E167" s="27"/>
      <c r="F167" s="26"/>
      <c r="G167" s="31"/>
    </row>
    <row r="168" spans="1:7" s="1" customFormat="1" ht="9.75" x14ac:dyDescent="0.2">
      <c r="A168" s="26"/>
      <c r="B168" s="28"/>
      <c r="C168" s="29" t="s">
        <v>24</v>
      </c>
      <c r="D168" s="30"/>
      <c r="E168" s="27"/>
      <c r="F168" s="26"/>
      <c r="G168" s="31"/>
    </row>
    <row r="169" spans="1:7" s="1" customFormat="1" ht="253.5" x14ac:dyDescent="0.2">
      <c r="A169" s="26"/>
      <c r="B169" s="28"/>
      <c r="C169" s="29" t="s">
        <v>160</v>
      </c>
      <c r="D169" s="30"/>
      <c r="E169" s="27"/>
      <c r="F169" s="26"/>
      <c r="G169" s="31"/>
    </row>
    <row r="170" spans="1:7" s="1" customFormat="1" ht="19.5" x14ac:dyDescent="0.2">
      <c r="A170" s="32">
        <f>A166+1</f>
        <v>107</v>
      </c>
      <c r="B170" s="28">
        <v>107</v>
      </c>
      <c r="C170" s="29" t="s">
        <v>161</v>
      </c>
      <c r="D170" s="30" t="s">
        <v>29</v>
      </c>
      <c r="E170" s="33">
        <v>1</v>
      </c>
      <c r="F170" s="135"/>
      <c r="G170" s="35">
        <f t="shared" ref="G170:G176" si="7">E170*F170</f>
        <v>0</v>
      </c>
    </row>
    <row r="171" spans="1:7" s="1" customFormat="1" ht="9.75" x14ac:dyDescent="0.2">
      <c r="A171" s="32">
        <f t="shared" ref="A171:A176" si="8">A170+1</f>
        <v>108</v>
      </c>
      <c r="B171" s="28">
        <v>108</v>
      </c>
      <c r="C171" s="29" t="s">
        <v>162</v>
      </c>
      <c r="D171" s="30" t="s">
        <v>29</v>
      </c>
      <c r="E171" s="33">
        <v>1</v>
      </c>
      <c r="F171" s="135"/>
      <c r="G171" s="35">
        <f t="shared" si="7"/>
        <v>0</v>
      </c>
    </row>
    <row r="172" spans="1:7" s="1" customFormat="1" ht="19.5" x14ac:dyDescent="0.2">
      <c r="A172" s="32">
        <f t="shared" si="8"/>
        <v>109</v>
      </c>
      <c r="B172" s="28">
        <v>109</v>
      </c>
      <c r="C172" s="29" t="s">
        <v>163</v>
      </c>
      <c r="D172" s="30" t="s">
        <v>29</v>
      </c>
      <c r="E172" s="33">
        <v>2</v>
      </c>
      <c r="F172" s="135"/>
      <c r="G172" s="35">
        <f t="shared" si="7"/>
        <v>0</v>
      </c>
    </row>
    <row r="173" spans="1:7" s="1" customFormat="1" ht="9.75" x14ac:dyDescent="0.2">
      <c r="A173" s="32">
        <f t="shared" si="8"/>
        <v>110</v>
      </c>
      <c r="B173" s="28">
        <v>110</v>
      </c>
      <c r="C173" s="29" t="s">
        <v>164</v>
      </c>
      <c r="D173" s="30" t="s">
        <v>29</v>
      </c>
      <c r="E173" s="33">
        <v>1</v>
      </c>
      <c r="F173" s="135"/>
      <c r="G173" s="35">
        <f t="shared" si="7"/>
        <v>0</v>
      </c>
    </row>
    <row r="174" spans="1:7" s="1" customFormat="1" ht="9.75" x14ac:dyDescent="0.2">
      <c r="A174" s="32">
        <f t="shared" si="8"/>
        <v>111</v>
      </c>
      <c r="B174" s="28">
        <v>111</v>
      </c>
      <c r="C174" s="29" t="s">
        <v>165</v>
      </c>
      <c r="D174" s="30" t="s">
        <v>29</v>
      </c>
      <c r="E174" s="33">
        <v>6</v>
      </c>
      <c r="F174" s="135"/>
      <c r="G174" s="35">
        <f t="shared" si="7"/>
        <v>0</v>
      </c>
    </row>
    <row r="175" spans="1:7" s="1" customFormat="1" ht="97.5" x14ac:dyDescent="0.2">
      <c r="A175" s="32">
        <f t="shared" si="8"/>
        <v>112</v>
      </c>
      <c r="B175" s="28">
        <v>112</v>
      </c>
      <c r="C175" s="29" t="s">
        <v>166</v>
      </c>
      <c r="D175" s="30" t="s">
        <v>29</v>
      </c>
      <c r="E175" s="33">
        <v>7</v>
      </c>
      <c r="F175" s="135"/>
      <c r="G175" s="35">
        <f t="shared" si="7"/>
        <v>0</v>
      </c>
    </row>
    <row r="176" spans="1:7" s="1" customFormat="1" ht="39" x14ac:dyDescent="0.2">
      <c r="A176" s="32">
        <f t="shared" si="8"/>
        <v>113</v>
      </c>
      <c r="B176" s="28">
        <v>113</v>
      </c>
      <c r="C176" s="29" t="s">
        <v>167</v>
      </c>
      <c r="D176" s="30" t="s">
        <v>29</v>
      </c>
      <c r="E176" s="33">
        <v>31</v>
      </c>
      <c r="F176" s="135"/>
      <c r="G176" s="35">
        <f t="shared" si="7"/>
        <v>0</v>
      </c>
    </row>
    <row r="177" spans="1:7" s="1" customFormat="1" ht="9.75" x14ac:dyDescent="0.2">
      <c r="A177" s="26"/>
      <c r="B177" s="28"/>
      <c r="C177" s="29" t="s">
        <v>80</v>
      </c>
      <c r="D177" s="30"/>
      <c r="E177" s="27"/>
      <c r="F177" s="26"/>
      <c r="G177" s="31"/>
    </row>
    <row r="178" spans="1:7" s="1" customFormat="1" ht="9.75" x14ac:dyDescent="0.2">
      <c r="A178" s="32">
        <f>A176+1</f>
        <v>114</v>
      </c>
      <c r="B178" s="28">
        <v>114</v>
      </c>
      <c r="C178" s="29" t="s">
        <v>168</v>
      </c>
      <c r="D178" s="30" t="s">
        <v>72</v>
      </c>
      <c r="E178" s="33">
        <v>18</v>
      </c>
      <c r="F178" s="135"/>
      <c r="G178" s="35">
        <f>E178*F178</f>
        <v>0</v>
      </c>
    </row>
    <row r="179" spans="1:7" s="1" customFormat="1" ht="9.75" x14ac:dyDescent="0.2">
      <c r="A179" s="32">
        <f>A178+1</f>
        <v>115</v>
      </c>
      <c r="B179" s="28">
        <v>115</v>
      </c>
      <c r="C179" s="29" t="s">
        <v>169</v>
      </c>
      <c r="D179" s="30" t="s">
        <v>72</v>
      </c>
      <c r="E179" s="33">
        <v>8</v>
      </c>
      <c r="F179" s="135"/>
      <c r="G179" s="35">
        <f>E179*F179</f>
        <v>0</v>
      </c>
    </row>
    <row r="180" spans="1:7" s="1" customFormat="1" ht="19.5" x14ac:dyDescent="0.2">
      <c r="A180" s="32">
        <f>A179+1</f>
        <v>116</v>
      </c>
      <c r="B180" s="28">
        <v>116</v>
      </c>
      <c r="C180" s="29" t="s">
        <v>170</v>
      </c>
      <c r="D180" s="30" t="s">
        <v>158</v>
      </c>
      <c r="E180" s="33">
        <v>1</v>
      </c>
      <c r="F180" s="135"/>
      <c r="G180" s="35">
        <f>E180*F180</f>
        <v>0</v>
      </c>
    </row>
    <row r="181" spans="1:7" s="1" customFormat="1" ht="19.5" x14ac:dyDescent="0.2">
      <c r="A181" s="32">
        <f>A180+1</f>
        <v>117</v>
      </c>
      <c r="B181" s="28">
        <v>117</v>
      </c>
      <c r="C181" s="29" t="s">
        <v>171</v>
      </c>
      <c r="D181" s="30" t="s">
        <v>158</v>
      </c>
      <c r="E181" s="33">
        <v>1</v>
      </c>
      <c r="F181" s="135"/>
      <c r="G181" s="35">
        <f>E181*F181</f>
        <v>0</v>
      </c>
    </row>
    <row r="182" spans="1:7" s="1" customFormat="1" ht="9.75" x14ac:dyDescent="0.2">
      <c r="A182" s="26"/>
      <c r="B182" s="28"/>
      <c r="C182" s="29" t="s">
        <v>82</v>
      </c>
      <c r="D182" s="30"/>
      <c r="E182" s="27"/>
      <c r="F182" s="26"/>
      <c r="G182" s="31"/>
    </row>
    <row r="183" spans="1:7" s="1" customFormat="1" ht="9.75" x14ac:dyDescent="0.2">
      <c r="A183" s="32">
        <f>A181+1</f>
        <v>118</v>
      </c>
      <c r="B183" s="28">
        <v>118</v>
      </c>
      <c r="C183" s="29" t="s">
        <v>172</v>
      </c>
      <c r="D183" s="30" t="s">
        <v>72</v>
      </c>
      <c r="E183" s="33">
        <v>8</v>
      </c>
      <c r="F183" s="135"/>
      <c r="G183" s="35">
        <f>E183*F183</f>
        <v>0</v>
      </c>
    </row>
    <row r="184" spans="1:7" s="1" customFormat="1" ht="9.75" x14ac:dyDescent="0.2">
      <c r="A184" s="26"/>
      <c r="B184" s="28"/>
      <c r="C184" s="29" t="s">
        <v>94</v>
      </c>
      <c r="D184" s="30"/>
      <c r="E184" s="27"/>
      <c r="F184" s="26"/>
      <c r="G184" s="31"/>
    </row>
    <row r="185" spans="1:7" s="1" customFormat="1" ht="9.75" x14ac:dyDescent="0.2">
      <c r="A185" s="32">
        <f>A183+1</f>
        <v>119</v>
      </c>
      <c r="B185" s="28">
        <v>119</v>
      </c>
      <c r="C185" s="29" t="s">
        <v>96</v>
      </c>
      <c r="D185" s="30" t="s">
        <v>72</v>
      </c>
      <c r="E185" s="33">
        <v>26</v>
      </c>
      <c r="F185" s="135"/>
      <c r="G185" s="35">
        <f>E185*F185</f>
        <v>0</v>
      </c>
    </row>
    <row r="186" spans="1:7" s="1" customFormat="1" ht="9.75" x14ac:dyDescent="0.2">
      <c r="A186" s="32">
        <f>A185+1</f>
        <v>120</v>
      </c>
      <c r="B186" s="28">
        <v>120</v>
      </c>
      <c r="C186" s="29" t="s">
        <v>97</v>
      </c>
      <c r="D186" s="30" t="s">
        <v>72</v>
      </c>
      <c r="E186" s="33">
        <v>16</v>
      </c>
      <c r="F186" s="135"/>
      <c r="G186" s="35">
        <f>E186*F186</f>
        <v>0</v>
      </c>
    </row>
    <row r="187" spans="1:7" s="1" customFormat="1" ht="9.75" x14ac:dyDescent="0.2">
      <c r="A187" s="26"/>
      <c r="B187" s="28"/>
      <c r="C187" s="29" t="s">
        <v>98</v>
      </c>
      <c r="D187" s="30"/>
      <c r="E187" s="27"/>
      <c r="F187" s="26"/>
      <c r="G187" s="31"/>
    </row>
    <row r="188" spans="1:7" s="1" customFormat="1" ht="9.75" x14ac:dyDescent="0.2">
      <c r="A188" s="32">
        <f>A186+1</f>
        <v>121</v>
      </c>
      <c r="B188" s="28">
        <v>121</v>
      </c>
      <c r="C188" s="29" t="s">
        <v>99</v>
      </c>
      <c r="D188" s="30" t="s">
        <v>72</v>
      </c>
      <c r="E188" s="33">
        <v>18</v>
      </c>
      <c r="F188" s="135"/>
      <c r="G188" s="35">
        <f>E188*F188</f>
        <v>0</v>
      </c>
    </row>
    <row r="189" spans="1:7" s="1" customFormat="1" ht="9.75" x14ac:dyDescent="0.2">
      <c r="A189" s="26"/>
      <c r="B189" s="28"/>
      <c r="C189" s="29" t="s">
        <v>100</v>
      </c>
      <c r="D189" s="30"/>
      <c r="E189" s="27"/>
      <c r="F189" s="26"/>
      <c r="G189" s="31"/>
    </row>
    <row r="190" spans="1:7" s="1" customFormat="1" ht="9.75" x14ac:dyDescent="0.2">
      <c r="A190" s="32">
        <f>A188+1</f>
        <v>122</v>
      </c>
      <c r="B190" s="28">
        <v>122</v>
      </c>
      <c r="C190" s="29" t="s">
        <v>101</v>
      </c>
      <c r="D190" s="30" t="s">
        <v>72</v>
      </c>
      <c r="E190" s="33">
        <v>8</v>
      </c>
      <c r="F190" s="135"/>
      <c r="G190" s="35">
        <f>E190*F190</f>
        <v>0</v>
      </c>
    </row>
    <row r="191" spans="1:7" s="1" customFormat="1" ht="9.75" x14ac:dyDescent="0.2">
      <c r="A191" s="32">
        <f>A190+1</f>
        <v>123</v>
      </c>
      <c r="B191" s="28">
        <v>123</v>
      </c>
      <c r="C191" s="29" t="s">
        <v>102</v>
      </c>
      <c r="D191" s="30" t="s">
        <v>72</v>
      </c>
      <c r="E191" s="33">
        <v>6</v>
      </c>
      <c r="F191" s="135"/>
      <c r="G191" s="35">
        <f>E191*F191</f>
        <v>0</v>
      </c>
    </row>
    <row r="192" spans="1:7" s="1" customFormat="1" ht="9.75" x14ac:dyDescent="0.2">
      <c r="A192" s="32">
        <f>A191+1</f>
        <v>124</v>
      </c>
      <c r="B192" s="28">
        <v>124</v>
      </c>
      <c r="C192" s="29" t="s">
        <v>173</v>
      </c>
      <c r="D192" s="30" t="s">
        <v>72</v>
      </c>
      <c r="E192" s="33">
        <v>34</v>
      </c>
      <c r="F192" s="135"/>
      <c r="G192" s="35">
        <f>E192*F192</f>
        <v>0</v>
      </c>
    </row>
    <row r="193" spans="1:7" s="1" customFormat="1" ht="9.75" x14ac:dyDescent="0.2">
      <c r="A193" s="26"/>
      <c r="B193" s="28"/>
      <c r="C193" s="29" t="s">
        <v>174</v>
      </c>
      <c r="D193" s="30"/>
      <c r="E193" s="27"/>
      <c r="F193" s="26"/>
      <c r="G193" s="31"/>
    </row>
    <row r="194" spans="1:7" s="1" customFormat="1" ht="9.75" x14ac:dyDescent="0.2">
      <c r="A194" s="26"/>
      <c r="B194" s="28"/>
      <c r="C194" s="29" t="s">
        <v>175</v>
      </c>
      <c r="D194" s="30"/>
      <c r="E194" s="27"/>
      <c r="F194" s="26"/>
      <c r="G194" s="31"/>
    </row>
    <row r="195" spans="1:7" s="1" customFormat="1" ht="9.75" x14ac:dyDescent="0.2">
      <c r="A195" s="32">
        <f>A192+1</f>
        <v>125</v>
      </c>
      <c r="B195" s="28">
        <v>125</v>
      </c>
      <c r="C195" s="29" t="s">
        <v>176</v>
      </c>
      <c r="D195" s="30" t="s">
        <v>29</v>
      </c>
      <c r="E195" s="33">
        <v>6</v>
      </c>
      <c r="F195" s="135"/>
      <c r="G195" s="35">
        <f>E195*F195</f>
        <v>0</v>
      </c>
    </row>
    <row r="196" spans="1:7" s="1" customFormat="1" ht="19.5" x14ac:dyDescent="0.2">
      <c r="A196" s="32">
        <f>A195+1</f>
        <v>126</v>
      </c>
      <c r="B196" s="28">
        <v>126</v>
      </c>
      <c r="C196" s="29" t="s">
        <v>177</v>
      </c>
      <c r="D196" s="30" t="s">
        <v>112</v>
      </c>
      <c r="E196" s="33">
        <v>8</v>
      </c>
      <c r="F196" s="135"/>
      <c r="G196" s="35">
        <f>E196*F196</f>
        <v>0</v>
      </c>
    </row>
    <row r="197" spans="1:7" s="1" customFormat="1" ht="19.5" x14ac:dyDescent="0.2">
      <c r="A197" s="32">
        <f>A196+1</f>
        <v>127</v>
      </c>
      <c r="B197" s="28">
        <v>127</v>
      </c>
      <c r="C197" s="29" t="s">
        <v>178</v>
      </c>
      <c r="D197" s="30" t="s">
        <v>112</v>
      </c>
      <c r="E197" s="33">
        <v>876</v>
      </c>
      <c r="F197" s="135"/>
      <c r="G197" s="35">
        <f>E197*F197</f>
        <v>0</v>
      </c>
    </row>
    <row r="198" spans="1:7" s="1" customFormat="1" ht="19.5" x14ac:dyDescent="0.2">
      <c r="A198" s="32">
        <f>A197+1</f>
        <v>128</v>
      </c>
      <c r="B198" s="28">
        <v>128</v>
      </c>
      <c r="C198" s="29" t="s">
        <v>179</v>
      </c>
      <c r="D198" s="30" t="s">
        <v>29</v>
      </c>
      <c r="E198" s="33">
        <v>1615</v>
      </c>
      <c r="F198" s="135"/>
      <c r="G198" s="35">
        <f>E198*F198</f>
        <v>0</v>
      </c>
    </row>
    <row r="199" spans="1:7" s="1" customFormat="1" ht="19.5" x14ac:dyDescent="0.2">
      <c r="A199" s="32">
        <f>A198+1</f>
        <v>129</v>
      </c>
      <c r="B199" s="28">
        <v>129</v>
      </c>
      <c r="C199" s="29" t="s">
        <v>180</v>
      </c>
      <c r="D199" s="30" t="s">
        <v>29</v>
      </c>
      <c r="E199" s="33">
        <v>837</v>
      </c>
      <c r="F199" s="135"/>
      <c r="G199" s="35">
        <f>E199*F199</f>
        <v>0</v>
      </c>
    </row>
    <row r="200" spans="1:7" s="1" customFormat="1" ht="9.75" x14ac:dyDescent="0.2">
      <c r="A200" s="26"/>
      <c r="B200" s="28"/>
      <c r="C200" s="29" t="s">
        <v>116</v>
      </c>
      <c r="D200" s="30"/>
      <c r="E200" s="27"/>
      <c r="F200" s="26"/>
      <c r="G200" s="31"/>
    </row>
    <row r="201" spans="1:7" s="1" customFormat="1" ht="9.75" x14ac:dyDescent="0.2">
      <c r="A201" s="32">
        <f>A199+1</f>
        <v>130</v>
      </c>
      <c r="B201" s="28">
        <v>130</v>
      </c>
      <c r="C201" s="29" t="s">
        <v>117</v>
      </c>
      <c r="D201" s="30" t="s">
        <v>112</v>
      </c>
      <c r="E201" s="33">
        <v>25</v>
      </c>
      <c r="F201" s="135"/>
      <c r="G201" s="35">
        <f>E201*F201</f>
        <v>0</v>
      </c>
    </row>
    <row r="202" spans="1:7" s="1" customFormat="1" ht="9.75" x14ac:dyDescent="0.2">
      <c r="A202" s="26"/>
      <c r="B202" s="28"/>
      <c r="C202" s="29" t="s">
        <v>119</v>
      </c>
      <c r="D202" s="30"/>
      <c r="E202" s="27"/>
      <c r="F202" s="26"/>
      <c r="G202" s="31"/>
    </row>
    <row r="203" spans="1:7" s="1" customFormat="1" ht="9.75" x14ac:dyDescent="0.2">
      <c r="A203" s="32">
        <f>A201+1</f>
        <v>131</v>
      </c>
      <c r="B203" s="28">
        <v>131</v>
      </c>
      <c r="C203" s="29" t="s">
        <v>120</v>
      </c>
      <c r="D203" s="30" t="s">
        <v>29</v>
      </c>
      <c r="E203" s="33">
        <v>2</v>
      </c>
      <c r="F203" s="135"/>
      <c r="G203" s="35">
        <f>E203*F203</f>
        <v>0</v>
      </c>
    </row>
    <row r="204" spans="1:7" s="1" customFormat="1" ht="9.75" x14ac:dyDescent="0.2">
      <c r="A204" s="32">
        <f>A203+1</f>
        <v>132</v>
      </c>
      <c r="B204" s="28">
        <v>132</v>
      </c>
      <c r="C204" s="29" t="s">
        <v>121</v>
      </c>
      <c r="D204" s="30" t="s">
        <v>29</v>
      </c>
      <c r="E204" s="33">
        <v>2</v>
      </c>
      <c r="F204" s="135"/>
      <c r="G204" s="35">
        <f>E204*F204</f>
        <v>0</v>
      </c>
    </row>
    <row r="205" spans="1:7" s="1" customFormat="1" ht="9.75" x14ac:dyDescent="0.2">
      <c r="A205" s="26"/>
      <c r="B205" s="28"/>
      <c r="C205" s="29" t="s">
        <v>131</v>
      </c>
      <c r="D205" s="30"/>
      <c r="E205" s="27"/>
      <c r="F205" s="26"/>
      <c r="G205" s="31"/>
    </row>
    <row r="206" spans="1:7" s="1" customFormat="1" ht="9.75" x14ac:dyDescent="0.2">
      <c r="A206" s="32">
        <f>A204+1</f>
        <v>133</v>
      </c>
      <c r="B206" s="28">
        <v>133</v>
      </c>
      <c r="C206" s="29" t="s">
        <v>132</v>
      </c>
      <c r="D206" s="30" t="s">
        <v>29</v>
      </c>
      <c r="E206" s="33">
        <v>125</v>
      </c>
      <c r="F206" s="135"/>
      <c r="G206" s="35">
        <f>E206*F206</f>
        <v>0</v>
      </c>
    </row>
    <row r="207" spans="1:7" s="1" customFormat="1" ht="9.75" x14ac:dyDescent="0.2">
      <c r="A207" s="32">
        <f>A206+1</f>
        <v>134</v>
      </c>
      <c r="B207" s="28">
        <v>134</v>
      </c>
      <c r="C207" s="29" t="s">
        <v>133</v>
      </c>
      <c r="D207" s="30" t="s">
        <v>29</v>
      </c>
      <c r="E207" s="33">
        <v>86</v>
      </c>
      <c r="F207" s="135"/>
      <c r="G207" s="35">
        <f>E207*F207</f>
        <v>0</v>
      </c>
    </row>
    <row r="208" spans="1:7" s="1" customFormat="1" ht="19.5" x14ac:dyDescent="0.2">
      <c r="A208" s="26"/>
      <c r="B208" s="28"/>
      <c r="C208" s="29" t="s">
        <v>134</v>
      </c>
      <c r="D208" s="30"/>
      <c r="E208" s="27"/>
      <c r="F208" s="26"/>
      <c r="G208" s="31"/>
    </row>
    <row r="209" spans="1:7" s="1" customFormat="1" ht="9.75" x14ac:dyDescent="0.2">
      <c r="A209" s="32">
        <f>A207+1</f>
        <v>135</v>
      </c>
      <c r="B209" s="28">
        <v>135</v>
      </c>
      <c r="C209" s="29" t="s">
        <v>135</v>
      </c>
      <c r="D209" s="30" t="s">
        <v>29</v>
      </c>
      <c r="E209" s="33">
        <v>31</v>
      </c>
      <c r="F209" s="135"/>
      <c r="G209" s="35">
        <f>E209*F209</f>
        <v>0</v>
      </c>
    </row>
    <row r="210" spans="1:7" s="1" customFormat="1" ht="9.75" x14ac:dyDescent="0.2">
      <c r="A210" s="26"/>
      <c r="B210" s="28"/>
      <c r="C210" s="29" t="s">
        <v>136</v>
      </c>
      <c r="D210" s="30"/>
      <c r="E210" s="27"/>
      <c r="F210" s="26"/>
      <c r="G210" s="31"/>
    </row>
    <row r="211" spans="1:7" s="1" customFormat="1" ht="9.75" x14ac:dyDescent="0.2">
      <c r="A211" s="32">
        <f>A209+1</f>
        <v>136</v>
      </c>
      <c r="B211" s="28">
        <v>136</v>
      </c>
      <c r="C211" s="29" t="s">
        <v>135</v>
      </c>
      <c r="D211" s="30" t="s">
        <v>29</v>
      </c>
      <c r="E211" s="33">
        <v>31</v>
      </c>
      <c r="F211" s="135"/>
      <c r="G211" s="35">
        <f>E211*F211</f>
        <v>0</v>
      </c>
    </row>
    <row r="212" spans="1:7" s="1" customFormat="1" ht="19.5" x14ac:dyDescent="0.2">
      <c r="A212" s="26"/>
      <c r="B212" s="28"/>
      <c r="C212" s="29" t="s">
        <v>137</v>
      </c>
      <c r="D212" s="30"/>
      <c r="E212" s="27"/>
      <c r="F212" s="26"/>
      <c r="G212" s="31"/>
    </row>
    <row r="213" spans="1:7" s="1" customFormat="1" ht="19.5" x14ac:dyDescent="0.2">
      <c r="A213" s="32">
        <f>A211+1</f>
        <v>137</v>
      </c>
      <c r="B213" s="28">
        <v>137</v>
      </c>
      <c r="C213" s="29" t="s">
        <v>138</v>
      </c>
      <c r="D213" s="30" t="s">
        <v>29</v>
      </c>
      <c r="E213" s="33">
        <v>18</v>
      </c>
      <c r="F213" s="135"/>
      <c r="G213" s="35">
        <f>E213*F213</f>
        <v>0</v>
      </c>
    </row>
    <row r="214" spans="1:7" s="1" customFormat="1" ht="9.75" x14ac:dyDescent="0.2">
      <c r="A214" s="26"/>
      <c r="B214" s="28"/>
      <c r="C214" s="29" t="s">
        <v>139</v>
      </c>
      <c r="D214" s="30"/>
      <c r="E214" s="27"/>
      <c r="F214" s="26"/>
      <c r="G214" s="31"/>
    </row>
    <row r="215" spans="1:7" s="1" customFormat="1" ht="9.75" x14ac:dyDescent="0.2">
      <c r="A215" s="26"/>
      <c r="B215" s="28"/>
      <c r="C215" s="29" t="s">
        <v>140</v>
      </c>
      <c r="D215" s="30"/>
      <c r="E215" s="27"/>
      <c r="F215" s="26"/>
      <c r="G215" s="31"/>
    </row>
    <row r="216" spans="1:7" s="1" customFormat="1" ht="9.75" x14ac:dyDescent="0.2">
      <c r="A216" s="32">
        <f>A213+1</f>
        <v>138</v>
      </c>
      <c r="B216" s="28">
        <v>138</v>
      </c>
      <c r="C216" s="29" t="s">
        <v>141</v>
      </c>
      <c r="D216" s="30" t="s">
        <v>112</v>
      </c>
      <c r="E216" s="33">
        <v>114</v>
      </c>
      <c r="F216" s="135"/>
      <c r="G216" s="35">
        <f>E216*F216</f>
        <v>0</v>
      </c>
    </row>
    <row r="217" spans="1:7" s="1" customFormat="1" ht="9.75" x14ac:dyDescent="0.2">
      <c r="A217" s="32">
        <f>A216+1</f>
        <v>139</v>
      </c>
      <c r="B217" s="28">
        <v>139</v>
      </c>
      <c r="C217" s="29" t="s">
        <v>142</v>
      </c>
      <c r="D217" s="30" t="s">
        <v>112</v>
      </c>
      <c r="E217" s="33">
        <v>62</v>
      </c>
      <c r="F217" s="135"/>
      <c r="G217" s="35">
        <f>E217*F217</f>
        <v>0</v>
      </c>
    </row>
    <row r="218" spans="1:7" s="1" customFormat="1" ht="9.75" x14ac:dyDescent="0.2">
      <c r="A218" s="26"/>
      <c r="B218" s="28"/>
      <c r="C218" s="29" t="s">
        <v>143</v>
      </c>
      <c r="D218" s="30"/>
      <c r="E218" s="27"/>
      <c r="F218" s="26"/>
      <c r="G218" s="31"/>
    </row>
    <row r="219" spans="1:7" s="1" customFormat="1" ht="9.75" x14ac:dyDescent="0.2">
      <c r="A219" s="32">
        <f>A217+1</f>
        <v>140</v>
      </c>
      <c r="B219" s="28">
        <v>140</v>
      </c>
      <c r="C219" s="29" t="s">
        <v>144</v>
      </c>
      <c r="D219" s="30" t="s">
        <v>112</v>
      </c>
      <c r="E219" s="33">
        <v>114</v>
      </c>
      <c r="F219" s="135"/>
      <c r="G219" s="35">
        <f>E219*F219</f>
        <v>0</v>
      </c>
    </row>
    <row r="220" spans="1:7" s="1" customFormat="1" ht="9.75" x14ac:dyDescent="0.2">
      <c r="A220" s="32">
        <f>A219+1</f>
        <v>141</v>
      </c>
      <c r="B220" s="28">
        <v>141</v>
      </c>
      <c r="C220" s="29" t="s">
        <v>145</v>
      </c>
      <c r="D220" s="30" t="s">
        <v>112</v>
      </c>
      <c r="E220" s="33">
        <v>62</v>
      </c>
      <c r="F220" s="135"/>
      <c r="G220" s="35">
        <f>E220*F220</f>
        <v>0</v>
      </c>
    </row>
    <row r="221" spans="1:7" s="1" customFormat="1" ht="9.75" x14ac:dyDescent="0.2">
      <c r="A221" s="26"/>
      <c r="B221" s="28"/>
      <c r="C221" s="29" t="s">
        <v>146</v>
      </c>
      <c r="D221" s="30"/>
      <c r="E221" s="27"/>
      <c r="F221" s="26"/>
      <c r="G221" s="31"/>
    </row>
    <row r="222" spans="1:7" s="1" customFormat="1" ht="9.75" x14ac:dyDescent="0.2">
      <c r="A222" s="32">
        <f>A220+1</f>
        <v>142</v>
      </c>
      <c r="B222" s="28">
        <v>142</v>
      </c>
      <c r="C222" s="29" t="s">
        <v>147</v>
      </c>
      <c r="D222" s="30" t="s">
        <v>148</v>
      </c>
      <c r="E222" s="33">
        <v>42</v>
      </c>
      <c r="F222" s="135"/>
      <c r="G222" s="35">
        <f>E222*F222</f>
        <v>0</v>
      </c>
    </row>
    <row r="223" spans="1:7" s="1" customFormat="1" ht="9.75" x14ac:dyDescent="0.2">
      <c r="A223" s="26"/>
      <c r="B223" s="28"/>
      <c r="C223" s="29" t="s">
        <v>149</v>
      </c>
      <c r="D223" s="30"/>
      <c r="E223" s="27"/>
      <c r="F223" s="26"/>
      <c r="G223" s="31"/>
    </row>
    <row r="224" spans="1:7" s="1" customFormat="1" ht="9.75" x14ac:dyDescent="0.2">
      <c r="A224" s="32">
        <f>A222+1</f>
        <v>143</v>
      </c>
      <c r="B224" s="28">
        <v>143</v>
      </c>
      <c r="C224" s="29" t="s">
        <v>149</v>
      </c>
      <c r="D224" s="30" t="s">
        <v>148</v>
      </c>
      <c r="E224" s="33">
        <v>60</v>
      </c>
      <c r="F224" s="135"/>
      <c r="G224" s="35">
        <f>E224*F224</f>
        <v>0</v>
      </c>
    </row>
    <row r="225" spans="1:7" s="1" customFormat="1" ht="9.75" x14ac:dyDescent="0.2">
      <c r="A225" s="26"/>
      <c r="B225" s="28"/>
      <c r="C225" s="29" t="s">
        <v>94</v>
      </c>
      <c r="D225" s="30"/>
      <c r="E225" s="27"/>
      <c r="F225" s="26"/>
      <c r="G225" s="31"/>
    </row>
    <row r="226" spans="1:7" s="1" customFormat="1" ht="9.75" x14ac:dyDescent="0.2">
      <c r="A226" s="32">
        <f>A224+1</f>
        <v>144</v>
      </c>
      <c r="B226" s="28">
        <v>144</v>
      </c>
      <c r="C226" s="29" t="s">
        <v>151</v>
      </c>
      <c r="D226" s="30" t="s">
        <v>72</v>
      </c>
      <c r="E226" s="33">
        <v>25</v>
      </c>
      <c r="F226" s="135"/>
      <c r="G226" s="35">
        <f>E226*F226</f>
        <v>0</v>
      </c>
    </row>
    <row r="227" spans="1:7" s="1" customFormat="1" ht="9.75" x14ac:dyDescent="0.2">
      <c r="A227" s="32">
        <f>A226+1</f>
        <v>145</v>
      </c>
      <c r="B227" s="28">
        <v>145</v>
      </c>
      <c r="C227" s="29" t="s">
        <v>152</v>
      </c>
      <c r="D227" s="30" t="s">
        <v>72</v>
      </c>
      <c r="E227" s="33">
        <v>18</v>
      </c>
      <c r="F227" s="135"/>
      <c r="G227" s="35">
        <f>E227*F227</f>
        <v>0</v>
      </c>
    </row>
    <row r="228" spans="1:7" s="1" customFormat="1" ht="9.75" x14ac:dyDescent="0.2">
      <c r="A228" s="32">
        <f>A227+1</f>
        <v>146</v>
      </c>
      <c r="B228" s="28">
        <v>146</v>
      </c>
      <c r="C228" s="29" t="s">
        <v>154</v>
      </c>
      <c r="D228" s="30" t="s">
        <v>155</v>
      </c>
      <c r="E228" s="33">
        <v>14</v>
      </c>
      <c r="F228" s="135"/>
      <c r="G228" s="35">
        <f>E228*F228</f>
        <v>0</v>
      </c>
    </row>
    <row r="229" spans="1:7" s="1" customFormat="1" ht="9.75" x14ac:dyDescent="0.2">
      <c r="A229" s="26"/>
      <c r="B229" s="28"/>
      <c r="C229" s="29" t="s">
        <v>156</v>
      </c>
      <c r="D229" s="30"/>
      <c r="E229" s="27"/>
      <c r="F229" s="26"/>
      <c r="G229" s="31"/>
    </row>
    <row r="230" spans="1:7" s="1" customFormat="1" ht="9.75" x14ac:dyDescent="0.2">
      <c r="A230" s="32">
        <f>A228+1</f>
        <v>147</v>
      </c>
      <c r="B230" s="28">
        <v>147</v>
      </c>
      <c r="C230" s="29" t="s">
        <v>157</v>
      </c>
      <c r="D230" s="30" t="s">
        <v>158</v>
      </c>
      <c r="E230" s="33">
        <v>1</v>
      </c>
      <c r="F230" s="135"/>
      <c r="G230" s="35">
        <f>E230*F230</f>
        <v>0</v>
      </c>
    </row>
    <row r="231" spans="1:7" s="14" customFormat="1" ht="12" thickBot="1" x14ac:dyDescent="0.25">
      <c r="A231" s="36"/>
      <c r="B231" s="38" t="s">
        <v>181</v>
      </c>
      <c r="C231" s="39" t="s">
        <v>182</v>
      </c>
      <c r="D231" s="37"/>
      <c r="E231" s="37"/>
      <c r="F231" s="40"/>
      <c r="G231" s="41">
        <f>SUM(G12:G230)</f>
        <v>0</v>
      </c>
    </row>
    <row r="232" spans="1:7" ht="13.5" thickBot="1" x14ac:dyDescent="0.25">
      <c r="A232" s="48"/>
      <c r="B232" s="48"/>
      <c r="C232" s="48"/>
      <c r="D232" s="48"/>
      <c r="E232" s="48"/>
      <c r="F232" s="48"/>
      <c r="G232" s="48"/>
    </row>
    <row r="233" spans="1:7" s="14" customFormat="1" ht="13.5" thickBot="1" x14ac:dyDescent="0.25">
      <c r="A233" s="49"/>
      <c r="B233" s="50"/>
      <c r="C233" s="52" t="s">
        <v>183</v>
      </c>
      <c r="D233" s="51"/>
      <c r="E233" s="51"/>
      <c r="F233" s="271">
        <f>'KRYCÍ LIST D.1.4.5'!E20</f>
        <v>0</v>
      </c>
      <c r="G233" s="188"/>
    </row>
  </sheetData>
  <sheetProtection algorithmName="SHA-512" hashValue="N7PQEk/UWnnYmArErKT5o3wwplgP8q0eP+mXbfgExenf4vL5Sd/bespbX80cq3nIdp0bRbYWJ5uKOWbx+Tn9LA==" saltValue="zW3hWM6AvDfya7e/FWi2ww==" spinCount="100000" sheet="1" objects="1" scenarios="1"/>
  <protectedRanges>
    <protectedRange sqref="F226:F228 F230" name="Oblast4"/>
    <protectedRange sqref="F98:F102 F104:F106 F108 F110:F112 F114 F116:F118 F120 F122:F123 F125:F126 F128:F129 F131:F132 F134:F135 F137:F138 F140:F141 F143 F145 F147" name="Oblast2"/>
    <protectedRange sqref="F16:F17 F19 F20:F25 F27:F32 F34:F40 F42:F48 F50 F51 F52 F53 F54 F56 F57 F59:F60 F62:F63 F65 F67 F69 F70 F72 F73 F74 F75 F76 F79 F80 F81 F82 F83 F85 F87 F89 F91 F94 F96" name="Oblast1"/>
    <protectedRange sqref="F150:F151 F153:F154 F156 F158 F160:F164 F166 F170:F176 F178:F181 F183 F185:F186 F188 F190:F192 F195:F199 F201 F203:F204 F206:F207 F209 F211 F213 F216:F217 F219:F220 F222 F224" name="Oblast3"/>
  </protectedRanges>
  <mergeCells count="11">
    <mergeCell ref="F233:G233"/>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3E80-13B3-45CF-94C9-003DD79F9CE6}">
  <dimension ref="A1:M39"/>
  <sheetViews>
    <sheetView workbookViewId="0">
      <selection activeCell="H37" sqref="H37:L37"/>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 x14ac:dyDescent="0.25">
      <c r="A1" s="260" t="s">
        <v>191</v>
      </c>
      <c r="B1" s="153"/>
      <c r="C1" s="153"/>
      <c r="D1" s="153"/>
      <c r="E1" s="153"/>
      <c r="F1" s="153"/>
      <c r="G1" s="153"/>
      <c r="H1" s="153"/>
      <c r="I1" s="153"/>
      <c r="J1" s="153"/>
      <c r="K1" s="153"/>
      <c r="L1" s="153"/>
      <c r="M1" s="153"/>
    </row>
    <row r="2" spans="1:13" ht="13.5"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12.95" customHeight="1" x14ac:dyDescent="0.2">
      <c r="A4" s="257" t="s">
        <v>243</v>
      </c>
      <c r="B4" s="151"/>
      <c r="C4" s="151"/>
      <c r="D4" s="144"/>
      <c r="E4" s="259" t="s">
        <v>2393</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11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119"/>
    </row>
    <row r="8" spans="1:13" ht="12.95" customHeight="1" x14ac:dyDescent="0.2">
      <c r="A8" s="253" t="s">
        <v>205</v>
      </c>
      <c r="B8" s="156"/>
      <c r="C8" s="156"/>
      <c r="D8" s="255" t="s">
        <v>2426</v>
      </c>
      <c r="E8" s="156"/>
      <c r="F8" s="156"/>
      <c r="G8" s="164"/>
      <c r="H8" s="246" t="s">
        <v>210</v>
      </c>
      <c r="I8" s="156"/>
      <c r="J8" s="156"/>
      <c r="K8" s="156"/>
      <c r="L8" s="156"/>
      <c r="M8" s="120" t="str">
        <f>IF(M7=0,"",E28/M7)</f>
        <v/>
      </c>
    </row>
    <row r="9" spans="1:13" ht="12.95" customHeight="1" x14ac:dyDescent="0.2">
      <c r="A9" s="253" t="s">
        <v>206</v>
      </c>
      <c r="B9" s="156"/>
      <c r="C9" s="156"/>
      <c r="D9" s="255" t="s">
        <v>198</v>
      </c>
      <c r="E9" s="156"/>
      <c r="F9" s="156"/>
      <c r="G9" s="164"/>
      <c r="H9" s="246" t="s">
        <v>211</v>
      </c>
      <c r="I9" s="156"/>
      <c r="J9" s="156"/>
      <c r="K9" s="250" t="s">
        <v>198</v>
      </c>
      <c r="L9" s="156"/>
      <c r="M9" s="277"/>
    </row>
    <row r="10" spans="1:13" ht="12.95" customHeight="1" x14ac:dyDescent="0.2">
      <c r="A10" s="254" t="s">
        <v>207</v>
      </c>
      <c r="B10" s="146"/>
      <c r="C10" s="146"/>
      <c r="D10" s="256"/>
      <c r="E10" s="146"/>
      <c r="F10" s="146"/>
      <c r="G10" s="147"/>
      <c r="H10" s="249" t="s">
        <v>212</v>
      </c>
      <c r="I10" s="146"/>
      <c r="J10" s="251" t="s">
        <v>198</v>
      </c>
      <c r="K10" s="178"/>
      <c r="L10" s="178"/>
      <c r="M10" s="278"/>
    </row>
    <row r="11" spans="1:13" ht="13.5" thickBot="1" x14ac:dyDescent="0.25">
      <c r="A11" s="247" t="s">
        <v>198</v>
      </c>
      <c r="B11" s="192"/>
      <c r="C11" s="192"/>
      <c r="D11" s="192"/>
      <c r="E11" s="192"/>
      <c r="F11" s="192"/>
      <c r="G11" s="248"/>
      <c r="H11" s="252" t="s">
        <v>198</v>
      </c>
      <c r="I11" s="183"/>
      <c r="J11" s="183"/>
      <c r="K11" s="183"/>
      <c r="L11" s="183"/>
      <c r="M11" s="186"/>
    </row>
    <row r="12" spans="1:13" ht="17.25" thickBot="1" x14ac:dyDescent="0.25">
      <c r="A12" s="187" t="s">
        <v>213</v>
      </c>
      <c r="B12" s="159"/>
      <c r="C12" s="159"/>
      <c r="D12" s="159"/>
      <c r="E12" s="159"/>
      <c r="F12" s="159"/>
      <c r="G12" s="159"/>
      <c r="H12" s="159"/>
      <c r="I12" s="159"/>
      <c r="J12" s="159"/>
      <c r="K12" s="159"/>
      <c r="L12" s="159"/>
      <c r="M12" s="188"/>
    </row>
    <row r="13" spans="1:13" ht="12.95" customHeight="1" x14ac:dyDescent="0.2">
      <c r="A13" s="227" t="s">
        <v>214</v>
      </c>
      <c r="B13" s="228"/>
      <c r="C13" s="228"/>
      <c r="D13" s="228"/>
      <c r="E13" s="228"/>
      <c r="F13" s="228"/>
      <c r="G13" s="227" t="s">
        <v>215</v>
      </c>
      <c r="H13" s="228"/>
      <c r="I13" s="228"/>
      <c r="J13" s="228"/>
      <c r="K13" s="228"/>
      <c r="L13" s="228"/>
      <c r="M13" s="231"/>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c r="F19" s="156"/>
      <c r="G19" s="155" t="s">
        <v>237</v>
      </c>
      <c r="H19" s="218"/>
      <c r="I19" s="218"/>
      <c r="J19" s="219"/>
      <c r="K19" s="74"/>
      <c r="L19" s="75" t="s">
        <v>232</v>
      </c>
      <c r="M19" s="80">
        <f>E20*K19/100</f>
        <v>0</v>
      </c>
    </row>
    <row r="20" spans="1:13" ht="12.95" customHeight="1" x14ac:dyDescent="0.2">
      <c r="A20" s="155" t="s">
        <v>226</v>
      </c>
      <c r="B20" s="218"/>
      <c r="C20" s="218"/>
      <c r="D20" s="219"/>
      <c r="E20" s="157"/>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3.5"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c r="F24" s="156"/>
      <c r="G24" s="227" t="s">
        <v>241</v>
      </c>
      <c r="H24" s="228"/>
      <c r="I24" s="228"/>
      <c r="J24" s="228"/>
      <c r="K24" s="228"/>
      <c r="L24" s="228"/>
      <c r="M24" s="231"/>
    </row>
    <row r="25" spans="1:13" ht="12.95" customHeight="1" x14ac:dyDescent="0.2">
      <c r="A25" s="155" t="s">
        <v>243</v>
      </c>
      <c r="B25" s="218"/>
      <c r="C25" s="218"/>
      <c r="D25" s="219"/>
      <c r="E25" s="157">
        <f>'REKAPITULACE VRN'!C12</f>
        <v>0</v>
      </c>
      <c r="F25" s="156"/>
      <c r="G25" s="155"/>
      <c r="H25" s="218"/>
      <c r="I25" s="218"/>
      <c r="J25" s="219"/>
      <c r="K25" s="74"/>
      <c r="L25" s="75" t="s">
        <v>232</v>
      </c>
      <c r="M25" s="80">
        <f>E20*K25/100</f>
        <v>0</v>
      </c>
    </row>
    <row r="26" spans="1:13" ht="13.5" thickBot="1" x14ac:dyDescent="0.25">
      <c r="A26" s="155" t="s">
        <v>244</v>
      </c>
      <c r="B26" s="218"/>
      <c r="C26" s="218"/>
      <c r="D26" s="219"/>
      <c r="E26" s="157">
        <f>SUM(M25:M26)</f>
        <v>0</v>
      </c>
      <c r="F26" s="156"/>
      <c r="G26" s="174"/>
      <c r="H26" s="175"/>
      <c r="I26" s="175"/>
      <c r="J26" s="234"/>
      <c r="K26" s="76"/>
      <c r="L26" s="77" t="s">
        <v>232</v>
      </c>
      <c r="M26" s="81">
        <f>E20*K26/100</f>
        <v>0</v>
      </c>
    </row>
    <row r="27" spans="1:13" ht="13.5" thickBot="1" x14ac:dyDescent="0.25">
      <c r="A27" s="174" t="s">
        <v>245</v>
      </c>
      <c r="B27" s="175"/>
      <c r="C27" s="175"/>
      <c r="D27" s="234"/>
      <c r="E27" s="235">
        <f>SUM(M28:M28)</f>
        <v>0</v>
      </c>
      <c r="F27" s="146"/>
      <c r="G27" s="227" t="s">
        <v>242</v>
      </c>
      <c r="H27" s="228"/>
      <c r="I27" s="228"/>
      <c r="J27" s="228"/>
      <c r="K27" s="228"/>
      <c r="L27" s="228"/>
      <c r="M27" s="231"/>
    </row>
    <row r="28" spans="1:13" ht="13.5"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13.5" thickBot="1" x14ac:dyDescent="0.25">
      <c r="A34" s="221"/>
      <c r="B34" s="214"/>
      <c r="C34" s="214"/>
      <c r="D34" s="224"/>
      <c r="E34" s="225"/>
      <c r="F34" s="214"/>
      <c r="G34" s="224"/>
      <c r="H34" s="225"/>
      <c r="I34" s="214"/>
      <c r="J34" s="214"/>
      <c r="K34" s="214"/>
      <c r="L34" s="214"/>
      <c r="M34" s="226"/>
    </row>
    <row r="35" spans="1:13" ht="12.95" customHeight="1" x14ac:dyDescent="0.2">
      <c r="A35" s="279" t="s">
        <v>253</v>
      </c>
      <c r="B35" s="280"/>
      <c r="C35" s="280"/>
      <c r="D35" s="281"/>
      <c r="E35" s="282">
        <v>21</v>
      </c>
      <c r="F35" s="228"/>
      <c r="G35" s="121" t="s">
        <v>254</v>
      </c>
      <c r="H35" s="283">
        <f>E28</f>
        <v>0</v>
      </c>
      <c r="I35" s="228"/>
      <c r="J35" s="228"/>
      <c r="K35" s="228"/>
      <c r="L35" s="228"/>
      <c r="M35" s="122"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5.75"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F6qVTyVQOHur3cXer6mlGZc2TogkBECL4IzQfjcWIIdua27PFQxIJvuxWyRe74O7eJgJmFWm7CLIdgmyRk+d6g==" saltValue="Hy8d6PU4SGSZNAg6vCjFQw==" spinCount="100000" sheet="1" objects="1" scenarios="1"/>
  <protectedRanges>
    <protectedRange sqref="J10:M10 H11:M11 C31:D31 F30:G30 F31:G31" name="Oblast1"/>
  </protectedRanges>
  <mergeCells count="104">
    <mergeCell ref="A37:G37"/>
    <mergeCell ref="H37:L37"/>
    <mergeCell ref="A39:M39"/>
    <mergeCell ref="A35:D35"/>
    <mergeCell ref="E35:F35"/>
    <mergeCell ref="H35:L35"/>
    <mergeCell ref="A36:D36"/>
    <mergeCell ref="E36:F36"/>
    <mergeCell ref="H36:L36"/>
    <mergeCell ref="A32:D32"/>
    <mergeCell ref="E32:G32"/>
    <mergeCell ref="H32:M32"/>
    <mergeCell ref="A33:D34"/>
    <mergeCell ref="E33:G34"/>
    <mergeCell ref="H33:M34"/>
    <mergeCell ref="A30:D30"/>
    <mergeCell ref="F30:G30"/>
    <mergeCell ref="I30:M30"/>
    <mergeCell ref="A31:B31"/>
    <mergeCell ref="C31:D31"/>
    <mergeCell ref="F31:G31"/>
    <mergeCell ref="I31:M31"/>
    <mergeCell ref="A28:D28"/>
    <mergeCell ref="E28:F28"/>
    <mergeCell ref="G28:J28"/>
    <mergeCell ref="A29:D29"/>
    <mergeCell ref="E29:G29"/>
    <mergeCell ref="H29:M29"/>
    <mergeCell ref="A26:D26"/>
    <mergeCell ref="E26:F26"/>
    <mergeCell ref="G26:J26"/>
    <mergeCell ref="A27:D27"/>
    <mergeCell ref="E27:F27"/>
    <mergeCell ref="G27:M27"/>
    <mergeCell ref="A24:D24"/>
    <mergeCell ref="E24:F24"/>
    <mergeCell ref="G24:M24"/>
    <mergeCell ref="A25:D25"/>
    <mergeCell ref="E25:F25"/>
    <mergeCell ref="G25:J25"/>
    <mergeCell ref="A22:D22"/>
    <mergeCell ref="E22:F22"/>
    <mergeCell ref="G22:J22"/>
    <mergeCell ref="A23:D23"/>
    <mergeCell ref="E23:F23"/>
    <mergeCell ref="G23:J23"/>
    <mergeCell ref="A20:D20"/>
    <mergeCell ref="E20:F20"/>
    <mergeCell ref="G20:J20"/>
    <mergeCell ref="A21:D21"/>
    <mergeCell ref="E21:F21"/>
    <mergeCell ref="G21:J21"/>
    <mergeCell ref="B18:D18"/>
    <mergeCell ref="E18:F18"/>
    <mergeCell ref="G18:J18"/>
    <mergeCell ref="B19:D19"/>
    <mergeCell ref="E19:F19"/>
    <mergeCell ref="G19:J19"/>
    <mergeCell ref="E15:F15"/>
    <mergeCell ref="G15:J15"/>
    <mergeCell ref="B16:D16"/>
    <mergeCell ref="E16:F16"/>
    <mergeCell ref="G16:J16"/>
    <mergeCell ref="B17:D17"/>
    <mergeCell ref="E17:F17"/>
    <mergeCell ref="G17:J17"/>
    <mergeCell ref="A11:G11"/>
    <mergeCell ref="H11:M11"/>
    <mergeCell ref="A12:M12"/>
    <mergeCell ref="A13:F13"/>
    <mergeCell ref="G13:M13"/>
    <mergeCell ref="A14:A15"/>
    <mergeCell ref="B14:D14"/>
    <mergeCell ref="E14:F14"/>
    <mergeCell ref="G14:J14"/>
    <mergeCell ref="B15:D15"/>
    <mergeCell ref="A9:C9"/>
    <mergeCell ref="D9:G9"/>
    <mergeCell ref="H9:J9"/>
    <mergeCell ref="K9:M9"/>
    <mergeCell ref="A10:C10"/>
    <mergeCell ref="D10:G10"/>
    <mergeCell ref="H10:I10"/>
    <mergeCell ref="J10:M10"/>
    <mergeCell ref="A7:C7"/>
    <mergeCell ref="D7:G7"/>
    <mergeCell ref="H7:L7"/>
    <mergeCell ref="A8:C8"/>
    <mergeCell ref="D8:G8"/>
    <mergeCell ref="H8:L8"/>
    <mergeCell ref="A5:D5"/>
    <mergeCell ref="E5:J5"/>
    <mergeCell ref="K5:L5"/>
    <mergeCell ref="A6:D6"/>
    <mergeCell ref="E6:J6"/>
    <mergeCell ref="K6:L6"/>
    <mergeCell ref="A1:M1"/>
    <mergeCell ref="A2:M2"/>
    <mergeCell ref="A3:D3"/>
    <mergeCell ref="E3:J3"/>
    <mergeCell ref="K3:L3"/>
    <mergeCell ref="A4:D4"/>
    <mergeCell ref="E4:J4"/>
    <mergeCell ref="K4:L4"/>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D1952-65AA-4752-9306-4147F900D01D}">
  <dimension ref="A1:C12"/>
  <sheetViews>
    <sheetView workbookViewId="0">
      <selection activeCell="C1" sqref="C1"/>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2396</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x14ac:dyDescent="0.2">
      <c r="A6" s="265" t="s">
        <v>185</v>
      </c>
      <c r="B6" s="267" t="s">
        <v>186</v>
      </c>
      <c r="C6" s="53" t="s">
        <v>16</v>
      </c>
    </row>
    <row r="7" spans="1:3" s="1" customFormat="1" ht="10.5" thickBot="1" x14ac:dyDescent="0.25">
      <c r="A7" s="266"/>
      <c r="B7" s="268"/>
      <c r="C7" s="54" t="s">
        <v>187</v>
      </c>
    </row>
    <row r="8" spans="1:3" s="13" customFormat="1" ht="11.25" x14ac:dyDescent="0.2">
      <c r="A8" s="123"/>
      <c r="B8" s="124" t="s">
        <v>2397</v>
      </c>
      <c r="C8" s="56"/>
    </row>
    <row r="9" spans="1:3" s="13" customFormat="1" ht="11.25" x14ac:dyDescent="0.2">
      <c r="A9" s="58" t="s">
        <v>2392</v>
      </c>
      <c r="B9" s="23" t="s">
        <v>2393</v>
      </c>
      <c r="C9" s="125">
        <f>'ROZPOČET VRN'!G30</f>
        <v>0</v>
      </c>
    </row>
    <row r="10" spans="1:3" s="13" customFormat="1" ht="12" thickBot="1" x14ac:dyDescent="0.25">
      <c r="A10" s="60"/>
      <c r="B10" s="61" t="s">
        <v>2398</v>
      </c>
      <c r="C10" s="62">
        <f>SUM(C9:C9)</f>
        <v>0</v>
      </c>
    </row>
    <row r="11" spans="1:3" s="1" customFormat="1" ht="10.5" thickBot="1" x14ac:dyDescent="0.25"/>
    <row r="12" spans="1:3" s="13" customFormat="1" ht="12" thickBot="1" x14ac:dyDescent="0.25">
      <c r="A12" s="63"/>
      <c r="B12" s="64" t="s">
        <v>2399</v>
      </c>
      <c r="C12" s="65">
        <f>C10</f>
        <v>0</v>
      </c>
    </row>
  </sheetData>
  <sheetProtection algorithmName="SHA-512" hashValue="1XmAZeE7WFFfMLCO/zd7gOv3SLm9HXWx5atf3kO0oYTzwOwejJm7p383KIWZDwpFX1nMk2/jTLYmIju/C4+TUw==" saltValue="P2gMWeuze5Z9Qaue2+CnXw==" spinCount="100000" sheet="1" objects="1" scenarios="1"/>
  <mergeCells count="5">
    <mergeCell ref="A1:B1"/>
    <mergeCell ref="A2:B2"/>
    <mergeCell ref="A4:C4"/>
    <mergeCell ref="A6:A7"/>
    <mergeCell ref="B6:B7"/>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0066-5511-4A01-9366-B65064368E0E}">
  <dimension ref="A1:K32"/>
  <sheetViews>
    <sheetView topLeftCell="A22" workbookViewId="0">
      <selection activeCell="F28" sqref="F28"/>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11" s="2" customFormat="1" x14ac:dyDescent="0.2">
      <c r="A1" s="263" t="s">
        <v>0</v>
      </c>
      <c r="B1" s="153"/>
      <c r="C1" s="153"/>
      <c r="D1" s="153"/>
      <c r="E1" s="153"/>
      <c r="F1" s="263" t="s">
        <v>2423</v>
      </c>
      <c r="G1" s="153"/>
    </row>
    <row r="2" spans="1:11" s="2" customFormat="1" x14ac:dyDescent="0.2">
      <c r="A2" s="263" t="s">
        <v>2396</v>
      </c>
      <c r="B2" s="153"/>
      <c r="C2" s="153"/>
      <c r="D2" s="153"/>
      <c r="E2" s="153"/>
      <c r="F2" s="263" t="s">
        <v>2</v>
      </c>
      <c r="G2" s="153"/>
    </row>
    <row r="3" spans="1:11" s="1" customFormat="1" ht="9.75" x14ac:dyDescent="0.2"/>
    <row r="4" spans="1:11" x14ac:dyDescent="0.2">
      <c r="A4" s="264" t="s">
        <v>2400</v>
      </c>
      <c r="B4" s="153"/>
      <c r="C4" s="153"/>
      <c r="D4" s="153"/>
      <c r="E4" s="153"/>
      <c r="F4" s="153"/>
      <c r="G4" s="153"/>
    </row>
    <row r="5" spans="1:11" s="1" customFormat="1" ht="10.5" thickBot="1" x14ac:dyDescent="0.25"/>
    <row r="6" spans="1:11" s="1" customFormat="1" ht="9.75" x14ac:dyDescent="0.2">
      <c r="A6" s="5" t="s">
        <v>4</v>
      </c>
      <c r="B6" s="272" t="s">
        <v>8</v>
      </c>
      <c r="C6" s="272" t="s">
        <v>10</v>
      </c>
      <c r="D6" s="272" t="s">
        <v>12</v>
      </c>
      <c r="E6" s="272" t="s">
        <v>14</v>
      </c>
      <c r="F6" s="273" t="s">
        <v>16</v>
      </c>
      <c r="G6" s="196"/>
    </row>
    <row r="7" spans="1:11" s="1" customFormat="1" ht="9.75" x14ac:dyDescent="0.2">
      <c r="A7" s="6" t="s">
        <v>5</v>
      </c>
      <c r="B7" s="152"/>
      <c r="C7" s="152"/>
      <c r="D7" s="152"/>
      <c r="E7" s="152"/>
      <c r="F7" s="274"/>
      <c r="G7" s="223"/>
    </row>
    <row r="8" spans="1:11" s="1" customFormat="1" ht="9.75" x14ac:dyDescent="0.2">
      <c r="A8" s="6" t="s">
        <v>6</v>
      </c>
      <c r="B8" s="152"/>
      <c r="C8" s="152"/>
      <c r="D8" s="152"/>
      <c r="E8" s="152"/>
      <c r="F8" s="9" t="s">
        <v>17</v>
      </c>
      <c r="G8" s="126" t="s">
        <v>19</v>
      </c>
    </row>
    <row r="9" spans="1:11" s="1" customFormat="1" ht="10.5" thickBot="1" x14ac:dyDescent="0.25">
      <c r="A9" s="7" t="s">
        <v>7</v>
      </c>
      <c r="B9" s="8" t="s">
        <v>9</v>
      </c>
      <c r="C9" s="8" t="s">
        <v>11</v>
      </c>
      <c r="D9" s="8" t="s">
        <v>13</v>
      </c>
      <c r="E9" s="8" t="s">
        <v>15</v>
      </c>
      <c r="F9" s="10" t="s">
        <v>18</v>
      </c>
      <c r="G9" s="12" t="s">
        <v>20</v>
      </c>
    </row>
    <row r="10" spans="1:11" s="14" customFormat="1" ht="11.25" x14ac:dyDescent="0.2">
      <c r="A10" s="21"/>
      <c r="B10" s="22" t="s">
        <v>2394</v>
      </c>
      <c r="C10" s="23" t="s">
        <v>2393</v>
      </c>
      <c r="D10" s="20"/>
      <c r="E10" s="20"/>
      <c r="F10" s="24"/>
      <c r="G10" s="25"/>
    </row>
    <row r="11" spans="1:11" s="14" customFormat="1" ht="11.25" x14ac:dyDescent="0.2">
      <c r="A11" s="127"/>
      <c r="B11" s="128"/>
      <c r="C11" s="29" t="s">
        <v>2401</v>
      </c>
      <c r="D11" s="129"/>
      <c r="E11" s="129"/>
      <c r="F11" s="127"/>
      <c r="G11" s="130"/>
    </row>
    <row r="12" spans="1:11" s="14" customFormat="1" ht="58.5" x14ac:dyDescent="0.2">
      <c r="A12" s="32">
        <f t="shared" ref="A12" si="0">A11+1</f>
        <v>1</v>
      </c>
      <c r="B12" s="28" t="s">
        <v>2402</v>
      </c>
      <c r="C12" s="29" t="s">
        <v>2403</v>
      </c>
      <c r="D12" s="30" t="s">
        <v>158</v>
      </c>
      <c r="E12" s="33">
        <v>1</v>
      </c>
      <c r="F12" s="135"/>
      <c r="G12" s="35">
        <f t="shared" ref="G12" si="1">E12*F12</f>
        <v>0</v>
      </c>
    </row>
    <row r="13" spans="1:11" s="1" customFormat="1" ht="9.75" x14ac:dyDescent="0.2">
      <c r="A13" s="32"/>
      <c r="B13" s="28"/>
      <c r="C13" s="29" t="s">
        <v>2343</v>
      </c>
      <c r="D13" s="30"/>
      <c r="E13" s="27"/>
      <c r="F13" s="34"/>
      <c r="G13" s="35"/>
    </row>
    <row r="14" spans="1:11" s="1" customFormat="1" ht="39" x14ac:dyDescent="0.2">
      <c r="A14" s="32">
        <f>A12+1</f>
        <v>2</v>
      </c>
      <c r="B14" s="28" t="s">
        <v>2344</v>
      </c>
      <c r="C14" s="29" t="s">
        <v>2404</v>
      </c>
      <c r="D14" s="30" t="s">
        <v>158</v>
      </c>
      <c r="E14" s="33">
        <v>1</v>
      </c>
      <c r="F14" s="135"/>
      <c r="G14" s="35">
        <f t="shared" ref="G14:G29" si="2">E14*F14</f>
        <v>0</v>
      </c>
      <c r="K14" s="131"/>
    </row>
    <row r="15" spans="1:11" s="1" customFormat="1" ht="39" x14ac:dyDescent="0.2">
      <c r="A15" s="32">
        <f t="shared" ref="A15:A29" si="3">A14+1</f>
        <v>3</v>
      </c>
      <c r="B15" s="28" t="s">
        <v>2345</v>
      </c>
      <c r="C15" s="29" t="s">
        <v>2405</v>
      </c>
      <c r="D15" s="30" t="s">
        <v>158</v>
      </c>
      <c r="E15" s="33">
        <v>1</v>
      </c>
      <c r="F15" s="135"/>
      <c r="G15" s="35">
        <f t="shared" si="2"/>
        <v>0</v>
      </c>
      <c r="J15" s="131"/>
    </row>
    <row r="16" spans="1:11" s="1" customFormat="1" ht="58.5" x14ac:dyDescent="0.2">
      <c r="A16" s="32">
        <f t="shared" si="3"/>
        <v>4</v>
      </c>
      <c r="B16" s="28" t="s">
        <v>2346</v>
      </c>
      <c r="C16" s="29" t="s">
        <v>2406</v>
      </c>
      <c r="D16" s="30" t="s">
        <v>158</v>
      </c>
      <c r="E16" s="33">
        <v>1</v>
      </c>
      <c r="F16" s="135"/>
      <c r="G16" s="35">
        <f t="shared" si="2"/>
        <v>0</v>
      </c>
      <c r="J16" s="131"/>
      <c r="K16" s="131"/>
    </row>
    <row r="17" spans="1:11" s="1" customFormat="1" ht="58.5" x14ac:dyDescent="0.2">
      <c r="A17" s="32">
        <f t="shared" si="3"/>
        <v>5</v>
      </c>
      <c r="B17" s="28" t="s">
        <v>2347</v>
      </c>
      <c r="C17" s="29" t="s">
        <v>2407</v>
      </c>
      <c r="D17" s="30" t="s">
        <v>158</v>
      </c>
      <c r="E17" s="33">
        <v>1</v>
      </c>
      <c r="F17" s="135"/>
      <c r="G17" s="35">
        <f t="shared" si="2"/>
        <v>0</v>
      </c>
      <c r="J17" s="131"/>
    </row>
    <row r="18" spans="1:11" s="1" customFormat="1" ht="78" x14ac:dyDescent="0.2">
      <c r="A18" s="32">
        <f t="shared" si="3"/>
        <v>6</v>
      </c>
      <c r="B18" s="28" t="s">
        <v>2348</v>
      </c>
      <c r="C18" s="29" t="s">
        <v>2422</v>
      </c>
      <c r="D18" s="30" t="s">
        <v>158</v>
      </c>
      <c r="E18" s="33">
        <v>1</v>
      </c>
      <c r="F18" s="135"/>
      <c r="G18" s="35">
        <f t="shared" si="2"/>
        <v>0</v>
      </c>
      <c r="J18" s="131"/>
    </row>
    <row r="19" spans="1:11" s="1" customFormat="1" ht="29.25" x14ac:dyDescent="0.2">
      <c r="A19" s="32">
        <f t="shared" si="3"/>
        <v>7</v>
      </c>
      <c r="B19" s="28" t="s">
        <v>2349</v>
      </c>
      <c r="C19" s="29" t="s">
        <v>2408</v>
      </c>
      <c r="D19" s="30" t="s">
        <v>158</v>
      </c>
      <c r="E19" s="33">
        <v>1</v>
      </c>
      <c r="F19" s="135"/>
      <c r="G19" s="35">
        <f t="shared" si="2"/>
        <v>0</v>
      </c>
    </row>
    <row r="20" spans="1:11" s="1" customFormat="1" ht="87.75" x14ac:dyDescent="0.2">
      <c r="A20" s="32">
        <f t="shared" si="3"/>
        <v>8</v>
      </c>
      <c r="B20" s="28" t="s">
        <v>2350</v>
      </c>
      <c r="C20" s="29" t="s">
        <v>2409</v>
      </c>
      <c r="D20" s="30" t="s">
        <v>158</v>
      </c>
      <c r="E20" s="33">
        <v>1</v>
      </c>
      <c r="F20" s="135"/>
      <c r="G20" s="35">
        <f t="shared" si="2"/>
        <v>0</v>
      </c>
      <c r="J20" s="131"/>
    </row>
    <row r="21" spans="1:11" s="1" customFormat="1" ht="9.75" x14ac:dyDescent="0.2">
      <c r="A21" s="32">
        <f t="shared" si="3"/>
        <v>9</v>
      </c>
      <c r="B21" s="28" t="s">
        <v>2351</v>
      </c>
      <c r="C21" s="29" t="s">
        <v>2352</v>
      </c>
      <c r="D21" s="30" t="s">
        <v>158</v>
      </c>
      <c r="E21" s="33">
        <v>1</v>
      </c>
      <c r="F21" s="34"/>
      <c r="G21" s="35">
        <f t="shared" si="2"/>
        <v>0</v>
      </c>
    </row>
    <row r="22" spans="1:11" s="1" customFormat="1" ht="9.75" x14ac:dyDescent="0.2">
      <c r="A22" s="32"/>
      <c r="B22" s="28"/>
      <c r="C22" s="29" t="s">
        <v>2353</v>
      </c>
      <c r="D22" s="30"/>
      <c r="E22" s="27"/>
      <c r="F22" s="34"/>
      <c r="G22" s="35"/>
    </row>
    <row r="23" spans="1:11" s="1" customFormat="1" ht="58.5" x14ac:dyDescent="0.2">
      <c r="A23" s="32">
        <f>A21+1</f>
        <v>10</v>
      </c>
      <c r="B23" s="28" t="s">
        <v>2354</v>
      </c>
      <c r="C23" s="29" t="s">
        <v>2410</v>
      </c>
      <c r="D23" s="30" t="s">
        <v>158</v>
      </c>
      <c r="E23" s="33">
        <v>1</v>
      </c>
      <c r="F23" s="136"/>
      <c r="G23" s="35">
        <f t="shared" si="2"/>
        <v>0</v>
      </c>
      <c r="J23" s="131"/>
    </row>
    <row r="24" spans="1:11" s="1" customFormat="1" ht="48.75" x14ac:dyDescent="0.2">
      <c r="A24" s="32">
        <f t="shared" si="3"/>
        <v>11</v>
      </c>
      <c r="B24" s="28" t="s">
        <v>2355</v>
      </c>
      <c r="C24" s="29" t="s">
        <v>2411</v>
      </c>
      <c r="D24" s="30" t="s">
        <v>158</v>
      </c>
      <c r="E24" s="33">
        <v>1</v>
      </c>
      <c r="F24" s="136"/>
      <c r="G24" s="35">
        <f t="shared" si="2"/>
        <v>0</v>
      </c>
      <c r="J24" s="131"/>
    </row>
    <row r="25" spans="1:11" s="1" customFormat="1" ht="39" x14ac:dyDescent="0.2">
      <c r="A25" s="32">
        <f t="shared" si="3"/>
        <v>12</v>
      </c>
      <c r="B25" s="28" t="s">
        <v>2356</v>
      </c>
      <c r="C25" s="29" t="s">
        <v>2412</v>
      </c>
      <c r="D25" s="30" t="s">
        <v>158</v>
      </c>
      <c r="E25" s="33">
        <v>1</v>
      </c>
      <c r="F25" s="136"/>
      <c r="G25" s="35">
        <f t="shared" si="2"/>
        <v>0</v>
      </c>
      <c r="K25" s="131"/>
    </row>
    <row r="26" spans="1:11" s="1" customFormat="1" ht="68.25" x14ac:dyDescent="0.2">
      <c r="A26" s="32">
        <f t="shared" si="3"/>
        <v>13</v>
      </c>
      <c r="B26" s="28" t="s">
        <v>2357</v>
      </c>
      <c r="C26" s="29" t="s">
        <v>2413</v>
      </c>
      <c r="D26" s="30" t="s">
        <v>158</v>
      </c>
      <c r="E26" s="33">
        <v>1</v>
      </c>
      <c r="F26" s="136"/>
      <c r="G26" s="35">
        <f t="shared" si="2"/>
        <v>0</v>
      </c>
      <c r="J26" s="131"/>
      <c r="K26" s="131"/>
    </row>
    <row r="27" spans="1:11" s="1" customFormat="1" ht="126.75" x14ac:dyDescent="0.2">
      <c r="A27" s="32">
        <f t="shared" si="3"/>
        <v>14</v>
      </c>
      <c r="B27" s="28" t="s">
        <v>2414</v>
      </c>
      <c r="C27" s="29" t="s">
        <v>2415</v>
      </c>
      <c r="D27" s="30" t="s">
        <v>158</v>
      </c>
      <c r="E27" s="33">
        <v>1</v>
      </c>
      <c r="F27" s="136"/>
      <c r="G27" s="35">
        <f t="shared" si="2"/>
        <v>0</v>
      </c>
      <c r="K27" s="131"/>
    </row>
    <row r="28" spans="1:11" s="1" customFormat="1" ht="117" x14ac:dyDescent="0.2">
      <c r="A28" s="32">
        <f t="shared" si="3"/>
        <v>15</v>
      </c>
      <c r="B28" s="28" t="s">
        <v>2416</v>
      </c>
      <c r="C28" s="29" t="s">
        <v>2417</v>
      </c>
      <c r="D28" s="30" t="s">
        <v>158</v>
      </c>
      <c r="E28" s="33">
        <v>1</v>
      </c>
      <c r="F28" s="136"/>
      <c r="G28" s="35">
        <f t="shared" si="2"/>
        <v>0</v>
      </c>
      <c r="K28" s="131"/>
    </row>
    <row r="29" spans="1:11" s="1" customFormat="1" ht="19.5" x14ac:dyDescent="0.2">
      <c r="A29" s="32">
        <f t="shared" si="3"/>
        <v>16</v>
      </c>
      <c r="B29" s="28" t="s">
        <v>2418</v>
      </c>
      <c r="C29" s="29" t="s">
        <v>2419</v>
      </c>
      <c r="D29" s="30" t="s">
        <v>158</v>
      </c>
      <c r="E29" s="33">
        <v>1</v>
      </c>
      <c r="F29" s="136"/>
      <c r="G29" s="35">
        <f t="shared" si="2"/>
        <v>0</v>
      </c>
      <c r="K29" s="131"/>
    </row>
    <row r="30" spans="1:11" s="14" customFormat="1" ht="12" thickBot="1" x14ac:dyDescent="0.25">
      <c r="A30" s="36"/>
      <c r="B30" s="38" t="s">
        <v>2392</v>
      </c>
      <c r="C30" s="39" t="s">
        <v>2395</v>
      </c>
      <c r="D30" s="37"/>
      <c r="E30" s="37"/>
      <c r="F30" s="40"/>
      <c r="G30" s="41">
        <f>SUM(G12:G29)</f>
        <v>0</v>
      </c>
    </row>
    <row r="31" spans="1:11" ht="13.5" thickBot="1" x14ac:dyDescent="0.25">
      <c r="A31" s="48"/>
      <c r="B31" s="48"/>
      <c r="C31" s="48"/>
      <c r="D31" s="48"/>
      <c r="E31" s="48"/>
      <c r="F31" s="48"/>
      <c r="G31" s="48"/>
    </row>
    <row r="32" spans="1:11" s="14" customFormat="1" ht="13.5" thickBot="1" x14ac:dyDescent="0.25">
      <c r="A32" s="49"/>
      <c r="B32" s="50"/>
      <c r="C32" s="52" t="s">
        <v>2420</v>
      </c>
      <c r="D32" s="51"/>
      <c r="E32" s="51"/>
      <c r="F32" s="271">
        <f>G30</f>
        <v>0</v>
      </c>
      <c r="G32" s="188"/>
    </row>
  </sheetData>
  <sheetProtection algorithmName="SHA-512" hashValue="WYVSpZltekX5AcV1uMRII7xL+E0iGfBtnqBvGCq2oJl8wHhTkKInmAWQdc51JSgEqTNpB4R/qoP+OpcOTEoNTQ==" saltValue="oQHR43FzOGOecZEVykFUvA==" spinCount="100000" sheet="1" objects="1" scenarios="1"/>
  <protectedRanges>
    <protectedRange sqref="F12 F14:F21 F23:F29" name="Oblast1"/>
  </protectedRanges>
  <mergeCells count="11">
    <mergeCell ref="F32:G32"/>
    <mergeCell ref="A1:E1"/>
    <mergeCell ref="F1:G1"/>
    <mergeCell ref="A2:E2"/>
    <mergeCell ref="F2:G2"/>
    <mergeCell ref="A4:G4"/>
    <mergeCell ref="B6:B8"/>
    <mergeCell ref="C6:C8"/>
    <mergeCell ref="D6:D8"/>
    <mergeCell ref="E6:E8"/>
    <mergeCell ref="F6:G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FF07A-86EB-4738-9519-9083FBEBEEE5}">
  <dimension ref="A1:C43"/>
  <sheetViews>
    <sheetView workbookViewId="0">
      <selection activeCell="B34" sqref="B34"/>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1609</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1170</v>
      </c>
      <c r="C8" s="56"/>
    </row>
    <row r="9" spans="1:3" s="13" customFormat="1" ht="11.25" x14ac:dyDescent="0.2">
      <c r="A9" s="58">
        <v>1</v>
      </c>
      <c r="B9" s="23" t="s">
        <v>2358</v>
      </c>
      <c r="C9" s="59">
        <f>'ROZPOČET D.1.1-2 G'!G24</f>
        <v>0</v>
      </c>
    </row>
    <row r="10" spans="1:3" s="13" customFormat="1" ht="11.25" x14ac:dyDescent="0.2">
      <c r="A10" s="96">
        <v>2</v>
      </c>
      <c r="B10" s="97" t="s">
        <v>2359</v>
      </c>
      <c r="C10" s="98">
        <f>'ROZPOČET D.1.1-2 G'!G43</f>
        <v>0</v>
      </c>
    </row>
    <row r="11" spans="1:3" s="13" customFormat="1" ht="11.25" x14ac:dyDescent="0.2">
      <c r="A11" s="96">
        <v>3</v>
      </c>
      <c r="B11" s="97" t="s">
        <v>1594</v>
      </c>
      <c r="C11" s="98">
        <f>'ROZPOČET D.1.1-2 G'!G161</f>
        <v>0</v>
      </c>
    </row>
    <row r="12" spans="1:3" s="13" customFormat="1" ht="11.25" x14ac:dyDescent="0.2">
      <c r="A12" s="96">
        <v>4</v>
      </c>
      <c r="B12" s="97" t="s">
        <v>2360</v>
      </c>
      <c r="C12" s="98">
        <f>'ROZPOČET D.1.1-2 G'!G368</f>
        <v>0</v>
      </c>
    </row>
    <row r="13" spans="1:3" s="13" customFormat="1" ht="11.25" x14ac:dyDescent="0.2">
      <c r="A13" s="96">
        <v>61</v>
      </c>
      <c r="B13" s="97" t="s">
        <v>1246</v>
      </c>
      <c r="C13" s="98">
        <f>'ROZPOČET D.1.1-2 G'!G372</f>
        <v>0</v>
      </c>
    </row>
    <row r="14" spans="1:3" s="13" customFormat="1" ht="11.25" x14ac:dyDescent="0.2">
      <c r="A14" s="96">
        <v>62</v>
      </c>
      <c r="B14" s="97" t="s">
        <v>1595</v>
      </c>
      <c r="C14" s="98">
        <f>'ROZPOČET D.1.1-2 G'!G378</f>
        <v>0</v>
      </c>
    </row>
    <row r="15" spans="1:3" s="13" customFormat="1" ht="11.25" x14ac:dyDescent="0.2">
      <c r="A15" s="96">
        <v>63</v>
      </c>
      <c r="B15" s="97" t="s">
        <v>1596</v>
      </c>
      <c r="C15" s="98">
        <f>'ROZPOČET D.1.1-2 G'!G388</f>
        <v>0</v>
      </c>
    </row>
    <row r="16" spans="1:3" s="13" customFormat="1" ht="11.25" x14ac:dyDescent="0.2">
      <c r="A16" s="96">
        <v>64</v>
      </c>
      <c r="B16" s="97" t="s">
        <v>1247</v>
      </c>
      <c r="C16" s="98">
        <f>'ROZPOČET D.1.1-2 G'!G431</f>
        <v>0</v>
      </c>
    </row>
    <row r="17" spans="1:3" s="13" customFormat="1" ht="11.25" x14ac:dyDescent="0.2">
      <c r="A17" s="96">
        <v>9</v>
      </c>
      <c r="B17" s="97" t="s">
        <v>1597</v>
      </c>
      <c r="C17" s="98">
        <f>'ROZPOČET D.1.1-2 G'!G435</f>
        <v>0</v>
      </c>
    </row>
    <row r="18" spans="1:3" s="13" customFormat="1" ht="11.25" x14ac:dyDescent="0.2">
      <c r="A18" s="96">
        <v>94</v>
      </c>
      <c r="B18" s="97" t="s">
        <v>1598</v>
      </c>
      <c r="C18" s="98">
        <f>'ROZPOČET D.1.1-2 G'!G450</f>
        <v>0</v>
      </c>
    </row>
    <row r="19" spans="1:3" s="13" customFormat="1" ht="11.25" x14ac:dyDescent="0.2">
      <c r="A19" s="96">
        <v>96</v>
      </c>
      <c r="B19" s="97" t="s">
        <v>1248</v>
      </c>
      <c r="C19" s="98">
        <f>'ROZPOČET D.1.1-2 G'!G534</f>
        <v>0</v>
      </c>
    </row>
    <row r="20" spans="1:3" s="13" customFormat="1" ht="11.25" x14ac:dyDescent="0.2">
      <c r="A20" s="96">
        <v>99</v>
      </c>
      <c r="B20" s="97" t="s">
        <v>1249</v>
      </c>
      <c r="C20" s="98">
        <f>'ROZPOČET D.1.1-2 G'!G538</f>
        <v>0</v>
      </c>
    </row>
    <row r="21" spans="1:3" s="13" customFormat="1" ht="12" thickBot="1" x14ac:dyDescent="0.25">
      <c r="A21" s="60"/>
      <c r="B21" s="61" t="s">
        <v>1250</v>
      </c>
      <c r="C21" s="62">
        <f>SUM(C9:C20)</f>
        <v>0</v>
      </c>
    </row>
    <row r="22" spans="1:3" s="1" customFormat="1" ht="10.5" thickBot="1" x14ac:dyDescent="0.25"/>
    <row r="23" spans="1:3" s="13" customFormat="1" ht="11.25" x14ac:dyDescent="0.2">
      <c r="A23" s="55"/>
      <c r="B23" s="57" t="s">
        <v>559</v>
      </c>
      <c r="C23" s="56"/>
    </row>
    <row r="24" spans="1:3" s="13" customFormat="1" ht="11.25" x14ac:dyDescent="0.2">
      <c r="A24" s="58">
        <v>711</v>
      </c>
      <c r="B24" s="23" t="s">
        <v>1599</v>
      </c>
      <c r="C24" s="59">
        <f>'ROZPOČET D.1.1-2 G'!G555</f>
        <v>0</v>
      </c>
    </row>
    <row r="25" spans="1:3" s="13" customFormat="1" ht="11.25" x14ac:dyDescent="0.2">
      <c r="A25" s="96">
        <v>712</v>
      </c>
      <c r="B25" s="97" t="s">
        <v>2361</v>
      </c>
      <c r="C25" s="98">
        <f>'ROZPOČET D.1.1-2 G'!G578</f>
        <v>0</v>
      </c>
    </row>
    <row r="26" spans="1:3" s="13" customFormat="1" ht="11.25" x14ac:dyDescent="0.2">
      <c r="A26" s="96">
        <v>713</v>
      </c>
      <c r="B26" s="97" t="s">
        <v>1600</v>
      </c>
      <c r="C26" s="98">
        <f>'ROZPOČET D.1.1-2 G'!G605</f>
        <v>0</v>
      </c>
    </row>
    <row r="27" spans="1:3" s="13" customFormat="1" ht="11.25" x14ac:dyDescent="0.2">
      <c r="A27" s="96">
        <v>763</v>
      </c>
      <c r="B27" s="97" t="s">
        <v>2362</v>
      </c>
      <c r="C27" s="98">
        <f>'ROZPOČET D.1.1-2 G'!G641</f>
        <v>0</v>
      </c>
    </row>
    <row r="28" spans="1:3" s="13" customFormat="1" ht="11.25" x14ac:dyDescent="0.2">
      <c r="A28" s="96">
        <v>764</v>
      </c>
      <c r="B28" s="97" t="s">
        <v>2363</v>
      </c>
      <c r="C28" s="98">
        <f>'ROZPOČET D.1.1-2 G'!G656</f>
        <v>0</v>
      </c>
    </row>
    <row r="29" spans="1:3" s="13" customFormat="1" ht="11.25" x14ac:dyDescent="0.2">
      <c r="A29" s="96">
        <v>766</v>
      </c>
      <c r="B29" s="97" t="s">
        <v>1601</v>
      </c>
      <c r="C29" s="98">
        <f>'ROZPOČET D.1.1-2 G'!G676</f>
        <v>0</v>
      </c>
    </row>
    <row r="30" spans="1:3" s="13" customFormat="1" ht="11.25" x14ac:dyDescent="0.2">
      <c r="A30" s="96">
        <v>767</v>
      </c>
      <c r="B30" s="97" t="s">
        <v>1602</v>
      </c>
      <c r="C30" s="98">
        <f>'ROZPOČET D.1.1-2 G'!G717</f>
        <v>0</v>
      </c>
    </row>
    <row r="31" spans="1:3" s="13" customFormat="1" ht="11.25" x14ac:dyDescent="0.2">
      <c r="A31" s="96">
        <v>771</v>
      </c>
      <c r="B31" s="97" t="s">
        <v>1603</v>
      </c>
      <c r="C31" s="98">
        <f>'ROZPOČET D.1.1-2 G'!G748</f>
        <v>0</v>
      </c>
    </row>
    <row r="32" spans="1:3" s="13" customFormat="1" ht="11.25" x14ac:dyDescent="0.2">
      <c r="A32" s="96">
        <v>776</v>
      </c>
      <c r="B32" s="97" t="s">
        <v>1605</v>
      </c>
      <c r="C32" s="98">
        <f>'ROZPOČET D.1.1-2 G'!G761</f>
        <v>0</v>
      </c>
    </row>
    <row r="33" spans="1:3" s="13" customFormat="1" ht="11.25" x14ac:dyDescent="0.2">
      <c r="A33" s="96">
        <v>777</v>
      </c>
      <c r="B33" s="97" t="s">
        <v>1251</v>
      </c>
      <c r="C33" s="98">
        <f>'ROZPOČET D.1.1-2 G'!G767</f>
        <v>0</v>
      </c>
    </row>
    <row r="34" spans="1:3" s="13" customFormat="1" ht="11.25" x14ac:dyDescent="0.2">
      <c r="A34" s="96">
        <v>781</v>
      </c>
      <c r="B34" s="97" t="s">
        <v>1606</v>
      </c>
      <c r="C34" s="98">
        <f>'ROZPOČET D.1.1-2 G'!G782</f>
        <v>0</v>
      </c>
    </row>
    <row r="35" spans="1:3" s="13" customFormat="1" ht="11.25" x14ac:dyDescent="0.2">
      <c r="A35" s="96">
        <v>784</v>
      </c>
      <c r="B35" s="97" t="s">
        <v>1252</v>
      </c>
      <c r="C35" s="98">
        <f>'ROZPOČET D.1.1-2 G'!G789</f>
        <v>0</v>
      </c>
    </row>
    <row r="36" spans="1:3" s="13" customFormat="1" ht="12" thickBot="1" x14ac:dyDescent="0.25">
      <c r="A36" s="60"/>
      <c r="B36" s="61" t="s">
        <v>617</v>
      </c>
      <c r="C36" s="62">
        <f>SUM(C24:C35)</f>
        <v>0</v>
      </c>
    </row>
    <row r="37" spans="1:3" s="1" customFormat="1" ht="10.5" thickBot="1" x14ac:dyDescent="0.25"/>
    <row r="38" spans="1:3" s="13" customFormat="1" ht="11.25" x14ac:dyDescent="0.2">
      <c r="A38" s="55"/>
      <c r="B38" s="57" t="s">
        <v>21</v>
      </c>
      <c r="C38" s="56"/>
    </row>
    <row r="39" spans="1:3" s="13" customFormat="1" ht="11.25" x14ac:dyDescent="0.2">
      <c r="A39" s="58" t="s">
        <v>2326</v>
      </c>
      <c r="B39" s="23" t="s">
        <v>2364</v>
      </c>
      <c r="C39" s="59">
        <f>'ROZPOČET D.1.1-2 G'!G798</f>
        <v>0</v>
      </c>
    </row>
    <row r="40" spans="1:3" s="13" customFormat="1" ht="11.25" x14ac:dyDescent="0.2">
      <c r="A40" s="96" t="s">
        <v>2341</v>
      </c>
      <c r="B40" s="97" t="s">
        <v>2365</v>
      </c>
      <c r="C40" s="98">
        <f>'ROZPOČET D.1.1-2 G'!G809</f>
        <v>0</v>
      </c>
    </row>
    <row r="41" spans="1:3" s="13" customFormat="1" ht="12" thickBot="1" x14ac:dyDescent="0.25">
      <c r="A41" s="60"/>
      <c r="B41" s="61" t="s">
        <v>189</v>
      </c>
      <c r="C41" s="62">
        <f>SUM(C39:C40)</f>
        <v>0</v>
      </c>
    </row>
    <row r="42" spans="1:3" s="1" customFormat="1" ht="10.5" thickBot="1" x14ac:dyDescent="0.25"/>
    <row r="43" spans="1:3" s="13" customFormat="1" ht="12" thickBot="1" x14ac:dyDescent="0.25">
      <c r="A43" s="63"/>
      <c r="B43" s="64" t="s">
        <v>190</v>
      </c>
      <c r="C43" s="65">
        <f>C21+C36+C41</f>
        <v>0</v>
      </c>
    </row>
  </sheetData>
  <sheetProtection algorithmName="SHA-512" hashValue="OtHUOwGJk2b+VBODoddrCs7zY2OTAQcn+ezxJLwMLaCJp+bsrf0aFVSpUYIUol3pwgOKgP2zLj+1I+GREzxpsw==" saltValue="g7aO6LUDHP5+tlOedI8jl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78950-75A1-443D-949D-DAFC40455A59}">
  <dimension ref="A1:G811"/>
  <sheetViews>
    <sheetView tabSelected="1" topLeftCell="A409" zoomScaleNormal="100" workbookViewId="0">
      <selection activeCell="F427" sqref="F427"/>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1609</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1170</v>
      </c>
      <c r="D10" s="15"/>
      <c r="E10" s="15"/>
      <c r="F10" s="18"/>
      <c r="G10" s="19"/>
    </row>
    <row r="11" spans="1:7" s="14" customFormat="1" ht="11.25" x14ac:dyDescent="0.2">
      <c r="A11" s="21"/>
      <c r="B11" s="22" t="s">
        <v>1610</v>
      </c>
      <c r="C11" s="23" t="s">
        <v>1611</v>
      </c>
      <c r="D11" s="20"/>
      <c r="E11" s="20"/>
      <c r="F11" s="24"/>
      <c r="G11" s="25"/>
    </row>
    <row r="12" spans="1:7" s="1" customFormat="1" ht="9.75" x14ac:dyDescent="0.2">
      <c r="A12" s="32">
        <v>1</v>
      </c>
      <c r="B12" s="28" t="s">
        <v>1612</v>
      </c>
      <c r="C12" s="29" t="s">
        <v>1613</v>
      </c>
      <c r="D12" s="30" t="s">
        <v>973</v>
      </c>
      <c r="E12" s="90">
        <v>2.964</v>
      </c>
      <c r="F12" s="135"/>
      <c r="G12" s="35">
        <f>E12*F12</f>
        <v>0</v>
      </c>
    </row>
    <row r="13" spans="1:7" s="1" customFormat="1" ht="9.75" customHeight="1" x14ac:dyDescent="0.2">
      <c r="A13" s="4"/>
      <c r="B13" s="91" t="s">
        <v>492</v>
      </c>
      <c r="C13" s="269" t="s">
        <v>1614</v>
      </c>
      <c r="D13" s="208"/>
      <c r="E13" s="208"/>
      <c r="F13" s="208"/>
      <c r="G13" s="270"/>
    </row>
    <row r="14" spans="1:7" s="1" customFormat="1" ht="9.75" x14ac:dyDescent="0.2">
      <c r="A14" s="32">
        <f>A12+1</f>
        <v>2</v>
      </c>
      <c r="B14" s="28" t="s">
        <v>1615</v>
      </c>
      <c r="C14" s="29" t="s">
        <v>1616</v>
      </c>
      <c r="D14" s="30" t="s">
        <v>973</v>
      </c>
      <c r="E14" s="90">
        <v>2.964</v>
      </c>
      <c r="F14" s="135"/>
      <c r="G14" s="35">
        <f>E14*F14</f>
        <v>0</v>
      </c>
    </row>
    <row r="15" spans="1:7" s="1" customFormat="1" ht="9.75" customHeight="1" x14ac:dyDescent="0.2">
      <c r="A15" s="4"/>
      <c r="B15" s="91" t="s">
        <v>492</v>
      </c>
      <c r="C15" s="269" t="s">
        <v>1617</v>
      </c>
      <c r="D15" s="208"/>
      <c r="E15" s="208"/>
      <c r="F15" s="208"/>
      <c r="G15" s="270"/>
    </row>
    <row r="16" spans="1:7" s="1" customFormat="1" ht="9.75" x14ac:dyDescent="0.2">
      <c r="A16" s="32">
        <f>A14+1</f>
        <v>3</v>
      </c>
      <c r="B16" s="28" t="s">
        <v>1618</v>
      </c>
      <c r="C16" s="29" t="s">
        <v>1619</v>
      </c>
      <c r="D16" s="30" t="s">
        <v>973</v>
      </c>
      <c r="E16" s="90">
        <v>2.964</v>
      </c>
      <c r="F16" s="135"/>
      <c r="G16" s="35">
        <f>E16*F16</f>
        <v>0</v>
      </c>
    </row>
    <row r="17" spans="1:7" s="1" customFormat="1" ht="9.75" customHeight="1" x14ac:dyDescent="0.2">
      <c r="A17" s="4"/>
      <c r="B17" s="91" t="s">
        <v>492</v>
      </c>
      <c r="C17" s="269" t="s">
        <v>1617</v>
      </c>
      <c r="D17" s="208"/>
      <c r="E17" s="208"/>
      <c r="F17" s="208"/>
      <c r="G17" s="270"/>
    </row>
    <row r="18" spans="1:7" s="1" customFormat="1" ht="9.75" x14ac:dyDescent="0.2">
      <c r="A18" s="32">
        <f>A16+1</f>
        <v>4</v>
      </c>
      <c r="B18" s="28" t="s">
        <v>1620</v>
      </c>
      <c r="C18" s="29" t="s">
        <v>1621</v>
      </c>
      <c r="D18" s="30" t="s">
        <v>973</v>
      </c>
      <c r="E18" s="90">
        <v>2.964</v>
      </c>
      <c r="F18" s="135"/>
      <c r="G18" s="35">
        <f>E18*F18</f>
        <v>0</v>
      </c>
    </row>
    <row r="19" spans="1:7" s="1" customFormat="1" ht="9.75" customHeight="1" x14ac:dyDescent="0.2">
      <c r="A19" s="4"/>
      <c r="B19" s="91" t="s">
        <v>492</v>
      </c>
      <c r="C19" s="269" t="s">
        <v>1617</v>
      </c>
      <c r="D19" s="208"/>
      <c r="E19" s="208"/>
      <c r="F19" s="208"/>
      <c r="G19" s="270"/>
    </row>
    <row r="20" spans="1:7" s="1" customFormat="1" ht="9.75" x14ac:dyDescent="0.2">
      <c r="A20" s="32">
        <f>A18+1</f>
        <v>5</v>
      </c>
      <c r="B20" s="28" t="s">
        <v>1622</v>
      </c>
      <c r="C20" s="29" t="s">
        <v>1623</v>
      </c>
      <c r="D20" s="30" t="s">
        <v>973</v>
      </c>
      <c r="E20" s="90">
        <v>68.171999999999997</v>
      </c>
      <c r="F20" s="135"/>
      <c r="G20" s="35">
        <f>E20*F20</f>
        <v>0</v>
      </c>
    </row>
    <row r="21" spans="1:7" s="1" customFormat="1" ht="9.75" customHeight="1" x14ac:dyDescent="0.2">
      <c r="A21" s="4"/>
      <c r="B21" s="91" t="s">
        <v>492</v>
      </c>
      <c r="C21" s="269" t="s">
        <v>1624</v>
      </c>
      <c r="D21" s="208"/>
      <c r="E21" s="208"/>
      <c r="F21" s="208"/>
      <c r="G21" s="270"/>
    </row>
    <row r="22" spans="1:7" s="1" customFormat="1" ht="9.75" x14ac:dyDescent="0.2">
      <c r="A22" s="32">
        <f>A20+1</f>
        <v>6</v>
      </c>
      <c r="B22" s="28" t="s">
        <v>1625</v>
      </c>
      <c r="C22" s="29" t="s">
        <v>1626</v>
      </c>
      <c r="D22" s="30" t="s">
        <v>973</v>
      </c>
      <c r="E22" s="90">
        <v>2.964</v>
      </c>
      <c r="F22" s="135"/>
      <c r="G22" s="35">
        <f>E22*F22</f>
        <v>0</v>
      </c>
    </row>
    <row r="23" spans="1:7" s="1" customFormat="1" ht="9.75" customHeight="1" x14ac:dyDescent="0.2">
      <c r="A23" s="4"/>
      <c r="B23" s="91" t="s">
        <v>492</v>
      </c>
      <c r="C23" s="269" t="s">
        <v>1617</v>
      </c>
      <c r="D23" s="208"/>
      <c r="E23" s="208"/>
      <c r="F23" s="208"/>
      <c r="G23" s="270"/>
    </row>
    <row r="24" spans="1:7" s="14" customFormat="1" ht="11.25" x14ac:dyDescent="0.2">
      <c r="A24" s="42"/>
      <c r="B24" s="43">
        <v>1</v>
      </c>
      <c r="C24" s="44" t="s">
        <v>1627</v>
      </c>
      <c r="D24" s="45"/>
      <c r="E24" s="45"/>
      <c r="F24" s="46"/>
      <c r="G24" s="47">
        <f>SUM(G12:G23)</f>
        <v>0</v>
      </c>
    </row>
    <row r="25" spans="1:7" s="14" customFormat="1" ht="11.25" x14ac:dyDescent="0.2">
      <c r="A25" s="21"/>
      <c r="B25" s="22" t="s">
        <v>1628</v>
      </c>
      <c r="C25" s="23" t="s">
        <v>1629</v>
      </c>
      <c r="D25" s="20"/>
      <c r="E25" s="20"/>
      <c r="F25" s="24"/>
      <c r="G25" s="25"/>
    </row>
    <row r="26" spans="1:7" s="1" customFormat="1" ht="9.75" x14ac:dyDescent="0.2">
      <c r="A26" s="32">
        <f>A22+1</f>
        <v>7</v>
      </c>
      <c r="B26" s="28" t="s">
        <v>1630</v>
      </c>
      <c r="C26" s="29" t="s">
        <v>1631</v>
      </c>
      <c r="D26" s="30" t="s">
        <v>581</v>
      </c>
      <c r="E26" s="88">
        <v>24</v>
      </c>
      <c r="F26" s="135"/>
      <c r="G26" s="35">
        <f>E26*F26</f>
        <v>0</v>
      </c>
    </row>
    <row r="27" spans="1:7" s="1" customFormat="1" ht="9.75" customHeight="1" x14ac:dyDescent="0.2">
      <c r="A27" s="4"/>
      <c r="B27" s="91" t="s">
        <v>492</v>
      </c>
      <c r="C27" s="269" t="s">
        <v>1632</v>
      </c>
      <c r="D27" s="208"/>
      <c r="E27" s="208"/>
      <c r="F27" s="208"/>
      <c r="G27" s="270"/>
    </row>
    <row r="28" spans="1:7" s="1" customFormat="1" ht="9.75" x14ac:dyDescent="0.2">
      <c r="A28" s="32">
        <f>A26+1</f>
        <v>8</v>
      </c>
      <c r="B28" s="28" t="s">
        <v>1633</v>
      </c>
      <c r="C28" s="29" t="s">
        <v>1634</v>
      </c>
      <c r="D28" s="30" t="s">
        <v>604</v>
      </c>
      <c r="E28" s="33">
        <v>4</v>
      </c>
      <c r="F28" s="135"/>
      <c r="G28" s="35">
        <f>E28*F28</f>
        <v>0</v>
      </c>
    </row>
    <row r="29" spans="1:7" s="1" customFormat="1" ht="9.75" x14ac:dyDescent="0.2">
      <c r="A29" s="32">
        <f>A28+1</f>
        <v>9</v>
      </c>
      <c r="B29" s="28" t="s">
        <v>1635</v>
      </c>
      <c r="C29" s="29" t="s">
        <v>1636</v>
      </c>
      <c r="D29" s="30" t="s">
        <v>973</v>
      </c>
      <c r="E29" s="90">
        <v>3</v>
      </c>
      <c r="F29" s="135"/>
      <c r="G29" s="35">
        <f>E29*F29</f>
        <v>0</v>
      </c>
    </row>
    <row r="30" spans="1:7" s="1" customFormat="1" ht="9.75" customHeight="1" x14ac:dyDescent="0.2">
      <c r="A30" s="4"/>
      <c r="B30" s="91" t="s">
        <v>492</v>
      </c>
      <c r="C30" s="269" t="s">
        <v>1637</v>
      </c>
      <c r="D30" s="208"/>
      <c r="E30" s="208"/>
      <c r="F30" s="208"/>
      <c r="G30" s="270"/>
    </row>
    <row r="31" spans="1:7" s="1" customFormat="1" ht="9.75" x14ac:dyDescent="0.2">
      <c r="A31" s="32">
        <f>A29+1</f>
        <v>10</v>
      </c>
      <c r="B31" s="28" t="s">
        <v>1638</v>
      </c>
      <c r="C31" s="29" t="s">
        <v>1639</v>
      </c>
      <c r="D31" s="30" t="s">
        <v>973</v>
      </c>
      <c r="E31" s="90">
        <v>3.6480000000000006</v>
      </c>
      <c r="F31" s="135"/>
      <c r="G31" s="35">
        <f>E31*F31</f>
        <v>0</v>
      </c>
    </row>
    <row r="32" spans="1:7" s="1" customFormat="1" ht="9.75" customHeight="1" x14ac:dyDescent="0.2">
      <c r="A32" s="4"/>
      <c r="B32" s="91" t="s">
        <v>492</v>
      </c>
      <c r="C32" s="269" t="s">
        <v>1640</v>
      </c>
      <c r="D32" s="208"/>
      <c r="E32" s="208"/>
      <c r="F32" s="208"/>
      <c r="G32" s="270"/>
    </row>
    <row r="33" spans="1:7" s="1" customFormat="1" ht="9.75" x14ac:dyDescent="0.2">
      <c r="A33" s="32">
        <f>A31+1</f>
        <v>11</v>
      </c>
      <c r="B33" s="28" t="s">
        <v>1641</v>
      </c>
      <c r="C33" s="29" t="s">
        <v>1642</v>
      </c>
      <c r="D33" s="30" t="s">
        <v>564</v>
      </c>
      <c r="E33" s="95">
        <v>5.13</v>
      </c>
      <c r="F33" s="135"/>
      <c r="G33" s="35">
        <f>E33*F33</f>
        <v>0</v>
      </c>
    </row>
    <row r="34" spans="1:7" s="1" customFormat="1" ht="9.75" customHeight="1" x14ac:dyDescent="0.2">
      <c r="A34" s="4"/>
      <c r="B34" s="91" t="s">
        <v>492</v>
      </c>
      <c r="C34" s="269" t="s">
        <v>1643</v>
      </c>
      <c r="D34" s="208"/>
      <c r="E34" s="208"/>
      <c r="F34" s="208"/>
      <c r="G34" s="270"/>
    </row>
    <row r="35" spans="1:7" s="1" customFormat="1" ht="9.75" x14ac:dyDescent="0.2">
      <c r="A35" s="32">
        <f>A33+1</f>
        <v>12</v>
      </c>
      <c r="B35" s="28" t="s">
        <v>1644</v>
      </c>
      <c r="C35" s="29" t="s">
        <v>1645</v>
      </c>
      <c r="D35" s="30" t="s">
        <v>564</v>
      </c>
      <c r="E35" s="95">
        <v>5.13</v>
      </c>
      <c r="F35" s="135"/>
      <c r="G35" s="35">
        <f>E35*F35</f>
        <v>0</v>
      </c>
    </row>
    <row r="36" spans="1:7" s="1" customFormat="1" ht="9.75" customHeight="1" x14ac:dyDescent="0.2">
      <c r="A36" s="4"/>
      <c r="B36" s="91" t="s">
        <v>492</v>
      </c>
      <c r="C36" s="269" t="s">
        <v>1646</v>
      </c>
      <c r="D36" s="208"/>
      <c r="E36" s="208"/>
      <c r="F36" s="208"/>
      <c r="G36" s="270"/>
    </row>
    <row r="37" spans="1:7" s="1" customFormat="1" ht="9.75" x14ac:dyDescent="0.2">
      <c r="A37" s="32">
        <f>A35+1</f>
        <v>13</v>
      </c>
      <c r="B37" s="28" t="s">
        <v>1647</v>
      </c>
      <c r="C37" s="29" t="s">
        <v>1648</v>
      </c>
      <c r="D37" s="30" t="s">
        <v>973</v>
      </c>
      <c r="E37" s="90">
        <v>1.8126000000000002</v>
      </c>
      <c r="F37" s="135"/>
      <c r="G37" s="35">
        <f>E37*F37</f>
        <v>0</v>
      </c>
    </row>
    <row r="38" spans="1:7" s="1" customFormat="1" ht="9.75" customHeight="1" x14ac:dyDescent="0.2">
      <c r="A38" s="4"/>
      <c r="B38" s="91" t="s">
        <v>492</v>
      </c>
      <c r="C38" s="269" t="s">
        <v>1649</v>
      </c>
      <c r="D38" s="208"/>
      <c r="E38" s="208"/>
      <c r="F38" s="208"/>
      <c r="G38" s="270"/>
    </row>
    <row r="39" spans="1:7" s="1" customFormat="1" ht="9.75" x14ac:dyDescent="0.2">
      <c r="A39" s="32">
        <f>A37+1</f>
        <v>14</v>
      </c>
      <c r="B39" s="28" t="s">
        <v>1650</v>
      </c>
      <c r="C39" s="29" t="s">
        <v>1651</v>
      </c>
      <c r="D39" s="30" t="s">
        <v>973</v>
      </c>
      <c r="E39" s="90">
        <v>1.2084000000000001</v>
      </c>
      <c r="F39" s="135"/>
      <c r="G39" s="35">
        <f>E39*F39</f>
        <v>0</v>
      </c>
    </row>
    <row r="40" spans="1:7" s="1" customFormat="1" ht="9.75" customHeight="1" x14ac:dyDescent="0.2">
      <c r="A40" s="4"/>
      <c r="B40" s="91" t="s">
        <v>492</v>
      </c>
      <c r="C40" s="269" t="s">
        <v>1652</v>
      </c>
      <c r="D40" s="208"/>
      <c r="E40" s="208"/>
      <c r="F40" s="208"/>
      <c r="G40" s="270"/>
    </row>
    <row r="41" spans="1:7" s="1" customFormat="1" ht="9.75" x14ac:dyDescent="0.2">
      <c r="A41" s="32">
        <f>A39+1</f>
        <v>15</v>
      </c>
      <c r="B41" s="28" t="s">
        <v>1653</v>
      </c>
      <c r="C41" s="29" t="s">
        <v>1654</v>
      </c>
      <c r="D41" s="30" t="s">
        <v>598</v>
      </c>
      <c r="E41" s="90">
        <v>4.0602240000000012E-2</v>
      </c>
      <c r="F41" s="135"/>
      <c r="G41" s="35">
        <f>E41*F41</f>
        <v>0</v>
      </c>
    </row>
    <row r="42" spans="1:7" s="1" customFormat="1" ht="9.75" customHeight="1" x14ac:dyDescent="0.2">
      <c r="A42" s="4"/>
      <c r="B42" s="91" t="s">
        <v>492</v>
      </c>
      <c r="C42" s="269" t="s">
        <v>1655</v>
      </c>
      <c r="D42" s="208"/>
      <c r="E42" s="208"/>
      <c r="F42" s="208"/>
      <c r="G42" s="270"/>
    </row>
    <row r="43" spans="1:7" s="14" customFormat="1" ht="11.25" x14ac:dyDescent="0.2">
      <c r="A43" s="42"/>
      <c r="B43" s="43">
        <v>2</v>
      </c>
      <c r="C43" s="44" t="s">
        <v>1656</v>
      </c>
      <c r="D43" s="45"/>
      <c r="E43" s="45"/>
      <c r="F43" s="46"/>
      <c r="G43" s="47">
        <f>SUM(G26:G42)</f>
        <v>0</v>
      </c>
    </row>
    <row r="44" spans="1:7" s="14" customFormat="1" ht="11.25" x14ac:dyDescent="0.2">
      <c r="A44" s="21"/>
      <c r="B44" s="22" t="s">
        <v>1256</v>
      </c>
      <c r="C44" s="23" t="s">
        <v>1257</v>
      </c>
      <c r="D44" s="20"/>
      <c r="E44" s="20"/>
      <c r="F44" s="24"/>
      <c r="G44" s="25"/>
    </row>
    <row r="45" spans="1:7" s="1" customFormat="1" ht="9.75" x14ac:dyDescent="0.2">
      <c r="A45" s="32">
        <f>A41+1</f>
        <v>16</v>
      </c>
      <c r="B45" s="28" t="s">
        <v>1285</v>
      </c>
      <c r="C45" s="29" t="s">
        <v>1286</v>
      </c>
      <c r="D45" s="30" t="s">
        <v>564</v>
      </c>
      <c r="E45" s="95">
        <v>3.24</v>
      </c>
      <c r="F45" s="135"/>
      <c r="G45" s="35">
        <f>E45*F45</f>
        <v>0</v>
      </c>
    </row>
    <row r="46" spans="1:7" s="1" customFormat="1" ht="9.75" customHeight="1" x14ac:dyDescent="0.2">
      <c r="A46" s="4"/>
      <c r="B46" s="91" t="s">
        <v>492</v>
      </c>
      <c r="C46" s="269" t="s">
        <v>1657</v>
      </c>
      <c r="D46" s="208"/>
      <c r="E46" s="208"/>
      <c r="F46" s="208"/>
      <c r="G46" s="270"/>
    </row>
    <row r="47" spans="1:7" s="1" customFormat="1" ht="9.75" x14ac:dyDescent="0.2">
      <c r="A47" s="26"/>
      <c r="B47" s="28"/>
      <c r="C47" s="29" t="s">
        <v>1261</v>
      </c>
      <c r="D47" s="30"/>
      <c r="E47" s="90">
        <v>3.24</v>
      </c>
      <c r="F47" s="26"/>
      <c r="G47" s="31"/>
    </row>
    <row r="48" spans="1:7" s="1" customFormat="1" ht="9.75" customHeight="1" x14ac:dyDescent="0.2">
      <c r="A48" s="4"/>
      <c r="B48" s="91" t="s">
        <v>492</v>
      </c>
      <c r="C48" s="269" t="s">
        <v>1658</v>
      </c>
      <c r="D48" s="208"/>
      <c r="E48" s="208"/>
      <c r="F48" s="208"/>
      <c r="G48" s="270"/>
    </row>
    <row r="49" spans="1:7" s="1" customFormat="1" ht="9.75" x14ac:dyDescent="0.2">
      <c r="A49" s="32">
        <f>A45+1</f>
        <v>17</v>
      </c>
      <c r="B49" s="28" t="s">
        <v>1282</v>
      </c>
      <c r="C49" s="29" t="s">
        <v>1283</v>
      </c>
      <c r="D49" s="30" t="s">
        <v>564</v>
      </c>
      <c r="E49" s="95">
        <v>21.440000000000005</v>
      </c>
      <c r="F49" s="135"/>
      <c r="G49" s="35">
        <f>E49*F49</f>
        <v>0</v>
      </c>
    </row>
    <row r="50" spans="1:7" s="1" customFormat="1" ht="9.75" customHeight="1" x14ac:dyDescent="0.2">
      <c r="A50" s="4"/>
      <c r="B50" s="91" t="s">
        <v>492</v>
      </c>
      <c r="C50" s="269" t="s">
        <v>1659</v>
      </c>
      <c r="D50" s="208"/>
      <c r="E50" s="208"/>
      <c r="F50" s="208"/>
      <c r="G50" s="270"/>
    </row>
    <row r="51" spans="1:7" s="1" customFormat="1" ht="9.75" x14ac:dyDescent="0.2">
      <c r="A51" s="26"/>
      <c r="B51" s="28"/>
      <c r="C51" s="29" t="s">
        <v>1261</v>
      </c>
      <c r="D51" s="30"/>
      <c r="E51" s="90">
        <v>11.200000000000001</v>
      </c>
      <c r="F51" s="26"/>
      <c r="G51" s="31"/>
    </row>
    <row r="52" spans="1:7" s="1" customFormat="1" ht="9.75" customHeight="1" x14ac:dyDescent="0.2">
      <c r="A52" s="4"/>
      <c r="B52" s="91" t="s">
        <v>492</v>
      </c>
      <c r="C52" s="269" t="s">
        <v>1660</v>
      </c>
      <c r="D52" s="208"/>
      <c r="E52" s="208"/>
      <c r="F52" s="208"/>
      <c r="G52" s="270"/>
    </row>
    <row r="53" spans="1:7" s="1" customFormat="1" ht="9.75" x14ac:dyDescent="0.2">
      <c r="A53" s="26"/>
      <c r="B53" s="28"/>
      <c r="C53" s="29" t="s">
        <v>1318</v>
      </c>
      <c r="D53" s="30"/>
      <c r="E53" s="90">
        <v>10.240000000000002</v>
      </c>
      <c r="F53" s="26"/>
      <c r="G53" s="31"/>
    </row>
    <row r="54" spans="1:7" s="1" customFormat="1" ht="9.75" customHeight="1" x14ac:dyDescent="0.2">
      <c r="A54" s="4"/>
      <c r="B54" s="91" t="s">
        <v>492</v>
      </c>
      <c r="C54" s="269" t="s">
        <v>1661</v>
      </c>
      <c r="D54" s="208"/>
      <c r="E54" s="208"/>
      <c r="F54" s="208"/>
      <c r="G54" s="270"/>
    </row>
    <row r="55" spans="1:7" s="1" customFormat="1" ht="9.75" x14ac:dyDescent="0.2">
      <c r="A55" s="32">
        <f>A49+1</f>
        <v>18</v>
      </c>
      <c r="B55" s="28" t="s">
        <v>1662</v>
      </c>
      <c r="C55" s="29" t="s">
        <v>1663</v>
      </c>
      <c r="D55" s="30" t="s">
        <v>564</v>
      </c>
      <c r="E55" s="95">
        <v>636.08188000000007</v>
      </c>
      <c r="F55" s="135"/>
      <c r="G55" s="35">
        <f>E55*F55</f>
        <v>0</v>
      </c>
    </row>
    <row r="56" spans="1:7" s="1" customFormat="1" ht="9.75" customHeight="1" x14ac:dyDescent="0.2">
      <c r="A56" s="4"/>
      <c r="B56" s="91" t="s">
        <v>492</v>
      </c>
      <c r="C56" s="269" t="s">
        <v>1664</v>
      </c>
      <c r="D56" s="208"/>
      <c r="E56" s="208"/>
      <c r="F56" s="208"/>
      <c r="G56" s="270"/>
    </row>
    <row r="57" spans="1:7" s="1" customFormat="1" ht="9.75" x14ac:dyDescent="0.2">
      <c r="A57" s="26"/>
      <c r="B57" s="28"/>
      <c r="C57" s="29" t="s">
        <v>1318</v>
      </c>
      <c r="D57" s="30"/>
      <c r="E57" s="90">
        <v>16.200000000000003</v>
      </c>
      <c r="F57" s="26"/>
      <c r="G57" s="31"/>
    </row>
    <row r="58" spans="1:7" s="1" customFormat="1" ht="9.75" customHeight="1" x14ac:dyDescent="0.2">
      <c r="A58" s="4"/>
      <c r="B58" s="91" t="s">
        <v>492</v>
      </c>
      <c r="C58" s="269" t="s">
        <v>1665</v>
      </c>
      <c r="D58" s="208"/>
      <c r="E58" s="208"/>
      <c r="F58" s="208"/>
      <c r="G58" s="270"/>
    </row>
    <row r="59" spans="1:7" s="1" customFormat="1" ht="9.75" x14ac:dyDescent="0.2">
      <c r="A59" s="26"/>
      <c r="B59" s="28"/>
      <c r="C59" s="29" t="s">
        <v>1666</v>
      </c>
      <c r="D59" s="30"/>
      <c r="E59" s="90">
        <v>1.9824999999999999</v>
      </c>
      <c r="F59" s="26"/>
      <c r="G59" s="31"/>
    </row>
    <row r="60" spans="1:7" s="1" customFormat="1" ht="9.75" customHeight="1" x14ac:dyDescent="0.2">
      <c r="A60" s="4"/>
      <c r="B60" s="91" t="s">
        <v>492</v>
      </c>
      <c r="C60" s="269" t="s">
        <v>1667</v>
      </c>
      <c r="D60" s="208"/>
      <c r="E60" s="208"/>
      <c r="F60" s="208"/>
      <c r="G60" s="270"/>
    </row>
    <row r="61" spans="1:7" s="1" customFormat="1" ht="9.75" x14ac:dyDescent="0.2">
      <c r="A61" s="26"/>
      <c r="B61" s="28"/>
      <c r="C61" s="29" t="s">
        <v>1265</v>
      </c>
      <c r="D61" s="30"/>
      <c r="E61" s="90">
        <v>131.67699999999999</v>
      </c>
      <c r="F61" s="26"/>
      <c r="G61" s="31"/>
    </row>
    <row r="62" spans="1:7" s="1" customFormat="1" ht="9.75" customHeight="1" x14ac:dyDescent="0.2">
      <c r="A62" s="4"/>
      <c r="B62" s="91" t="s">
        <v>492</v>
      </c>
      <c r="C62" s="269" t="s">
        <v>1668</v>
      </c>
      <c r="D62" s="208"/>
      <c r="E62" s="208"/>
      <c r="F62" s="208"/>
      <c r="G62" s="270"/>
    </row>
    <row r="63" spans="1:7" s="1" customFormat="1" ht="9.75" x14ac:dyDescent="0.2">
      <c r="A63" s="26"/>
      <c r="B63" s="28"/>
      <c r="C63" s="29" t="s">
        <v>1669</v>
      </c>
      <c r="D63" s="30"/>
      <c r="E63" s="90">
        <v>36.732500000000002</v>
      </c>
      <c r="F63" s="26"/>
      <c r="G63" s="31"/>
    </row>
    <row r="64" spans="1:7" s="1" customFormat="1" ht="9.75" customHeight="1" x14ac:dyDescent="0.2">
      <c r="A64" s="4"/>
      <c r="B64" s="91" t="s">
        <v>492</v>
      </c>
      <c r="C64" s="269" t="s">
        <v>1670</v>
      </c>
      <c r="D64" s="208"/>
      <c r="E64" s="208"/>
      <c r="F64" s="208"/>
      <c r="G64" s="270"/>
    </row>
    <row r="65" spans="1:7" s="1" customFormat="1" ht="9.75" x14ac:dyDescent="0.2">
      <c r="A65" s="26"/>
      <c r="B65" s="28"/>
      <c r="C65" s="29" t="s">
        <v>1290</v>
      </c>
      <c r="D65" s="30"/>
      <c r="E65" s="90">
        <v>153.83874999999998</v>
      </c>
      <c r="F65" s="26"/>
      <c r="G65" s="31"/>
    </row>
    <row r="66" spans="1:7" s="1" customFormat="1" ht="9.75" customHeight="1" x14ac:dyDescent="0.2">
      <c r="A66" s="4"/>
      <c r="B66" s="91" t="s">
        <v>492</v>
      </c>
      <c r="C66" s="269" t="s">
        <v>1671</v>
      </c>
      <c r="D66" s="208"/>
      <c r="E66" s="208"/>
      <c r="F66" s="208"/>
      <c r="G66" s="270"/>
    </row>
    <row r="67" spans="1:7" s="1" customFormat="1" ht="9.75" x14ac:dyDescent="0.2">
      <c r="A67" s="26"/>
      <c r="B67" s="28"/>
      <c r="C67" s="29" t="s">
        <v>1672</v>
      </c>
      <c r="D67" s="30"/>
      <c r="E67" s="90">
        <v>34.532249999999998</v>
      </c>
      <c r="F67" s="26"/>
      <c r="G67" s="31"/>
    </row>
    <row r="68" spans="1:7" s="1" customFormat="1" ht="9.75" customHeight="1" x14ac:dyDescent="0.2">
      <c r="A68" s="4"/>
      <c r="B68" s="91" t="s">
        <v>492</v>
      </c>
      <c r="C68" s="269" t="s">
        <v>1673</v>
      </c>
      <c r="D68" s="208"/>
      <c r="E68" s="208"/>
      <c r="F68" s="208"/>
      <c r="G68" s="270"/>
    </row>
    <row r="69" spans="1:7" s="1" customFormat="1" ht="9.75" x14ac:dyDescent="0.2">
      <c r="A69" s="26"/>
      <c r="B69" s="28"/>
      <c r="C69" s="29" t="s">
        <v>1674</v>
      </c>
      <c r="D69" s="30"/>
      <c r="E69" s="90">
        <v>166.15938</v>
      </c>
      <c r="F69" s="26"/>
      <c r="G69" s="31"/>
    </row>
    <row r="70" spans="1:7" s="1" customFormat="1" ht="9.75" customHeight="1" x14ac:dyDescent="0.2">
      <c r="A70" s="4"/>
      <c r="B70" s="91" t="s">
        <v>492</v>
      </c>
      <c r="C70" s="269" t="s">
        <v>1675</v>
      </c>
      <c r="D70" s="208"/>
      <c r="E70" s="208"/>
      <c r="F70" s="208"/>
      <c r="G70" s="270"/>
    </row>
    <row r="71" spans="1:7" s="1" customFormat="1" ht="9.75" x14ac:dyDescent="0.2">
      <c r="A71" s="26"/>
      <c r="B71" s="28"/>
      <c r="C71" s="29" t="s">
        <v>1676</v>
      </c>
      <c r="D71" s="30"/>
      <c r="E71" s="90">
        <v>9.8345000000000002</v>
      </c>
      <c r="F71" s="26"/>
      <c r="G71" s="31"/>
    </row>
    <row r="72" spans="1:7" s="1" customFormat="1" ht="9.75" customHeight="1" x14ac:dyDescent="0.2">
      <c r="A72" s="4"/>
      <c r="B72" s="91" t="s">
        <v>492</v>
      </c>
      <c r="C72" s="269" t="s">
        <v>1677</v>
      </c>
      <c r="D72" s="208"/>
      <c r="E72" s="208"/>
      <c r="F72" s="208"/>
      <c r="G72" s="270"/>
    </row>
    <row r="73" spans="1:7" s="1" customFormat="1" ht="9.75" x14ac:dyDescent="0.2">
      <c r="A73" s="26"/>
      <c r="B73" s="28"/>
      <c r="C73" s="29" t="s">
        <v>1678</v>
      </c>
      <c r="D73" s="30"/>
      <c r="E73" s="90">
        <v>85.125000000000014</v>
      </c>
      <c r="F73" s="26"/>
      <c r="G73" s="31"/>
    </row>
    <row r="74" spans="1:7" s="1" customFormat="1" ht="9.75" customHeight="1" x14ac:dyDescent="0.2">
      <c r="A74" s="4"/>
      <c r="B74" s="91" t="s">
        <v>492</v>
      </c>
      <c r="C74" s="269" t="s">
        <v>1679</v>
      </c>
      <c r="D74" s="208"/>
      <c r="E74" s="208"/>
      <c r="F74" s="208"/>
      <c r="G74" s="270"/>
    </row>
    <row r="75" spans="1:7" s="1" customFormat="1" ht="9.75" x14ac:dyDescent="0.2">
      <c r="A75" s="32">
        <f>A55+1</f>
        <v>19</v>
      </c>
      <c r="B75" s="28" t="s">
        <v>1680</v>
      </c>
      <c r="C75" s="29" t="s">
        <v>1681</v>
      </c>
      <c r="D75" s="30" t="s">
        <v>564</v>
      </c>
      <c r="E75" s="95">
        <v>335.72499999999997</v>
      </c>
      <c r="F75" s="135"/>
      <c r="G75" s="35">
        <f>E75*F75</f>
        <v>0</v>
      </c>
    </row>
    <row r="76" spans="1:7" s="1" customFormat="1" ht="9.75" customHeight="1" x14ac:dyDescent="0.2">
      <c r="A76" s="4"/>
      <c r="B76" s="91" t="s">
        <v>492</v>
      </c>
      <c r="C76" s="269" t="s">
        <v>1682</v>
      </c>
      <c r="D76" s="208"/>
      <c r="E76" s="208"/>
      <c r="F76" s="208"/>
      <c r="G76" s="270"/>
    </row>
    <row r="77" spans="1:7" s="1" customFormat="1" ht="9.75" x14ac:dyDescent="0.2">
      <c r="A77" s="26"/>
      <c r="B77" s="28"/>
      <c r="C77" s="29" t="s">
        <v>1265</v>
      </c>
      <c r="D77" s="30"/>
      <c r="E77" s="90">
        <v>177.28749999999999</v>
      </c>
      <c r="F77" s="26"/>
      <c r="G77" s="31"/>
    </row>
    <row r="78" spans="1:7" s="1" customFormat="1" ht="9.75" customHeight="1" x14ac:dyDescent="0.2">
      <c r="A78" s="4"/>
      <c r="B78" s="91" t="s">
        <v>492</v>
      </c>
      <c r="C78" s="269" t="s">
        <v>1683</v>
      </c>
      <c r="D78" s="208"/>
      <c r="E78" s="208"/>
      <c r="F78" s="208"/>
      <c r="G78" s="270"/>
    </row>
    <row r="79" spans="1:7" s="1" customFormat="1" ht="9.75" x14ac:dyDescent="0.2">
      <c r="A79" s="26"/>
      <c r="B79" s="28"/>
      <c r="C79" s="29" t="s">
        <v>1290</v>
      </c>
      <c r="D79" s="30"/>
      <c r="E79" s="90">
        <v>158.43749999999997</v>
      </c>
      <c r="F79" s="26"/>
      <c r="G79" s="31"/>
    </row>
    <row r="80" spans="1:7" s="1" customFormat="1" ht="9.75" customHeight="1" x14ac:dyDescent="0.2">
      <c r="A80" s="4"/>
      <c r="B80" s="91" t="s">
        <v>492</v>
      </c>
      <c r="C80" s="269" t="s">
        <v>1684</v>
      </c>
      <c r="D80" s="208"/>
      <c r="E80" s="208"/>
      <c r="F80" s="208"/>
      <c r="G80" s="270"/>
    </row>
    <row r="81" spans="1:7" s="1" customFormat="1" ht="9.75" x14ac:dyDescent="0.2">
      <c r="A81" s="32">
        <f>A75+1</f>
        <v>20</v>
      </c>
      <c r="B81" s="28" t="s">
        <v>1685</v>
      </c>
      <c r="C81" s="29" t="s">
        <v>1686</v>
      </c>
      <c r="D81" s="30" t="s">
        <v>564</v>
      </c>
      <c r="E81" s="95">
        <v>207.65550000000002</v>
      </c>
      <c r="F81" s="135"/>
      <c r="G81" s="35">
        <f>E81*F81</f>
        <v>0</v>
      </c>
    </row>
    <row r="82" spans="1:7" s="1" customFormat="1" ht="9.75" customHeight="1" x14ac:dyDescent="0.2">
      <c r="A82" s="4"/>
      <c r="B82" s="91" t="s">
        <v>492</v>
      </c>
      <c r="C82" s="269" t="s">
        <v>1687</v>
      </c>
      <c r="D82" s="208"/>
      <c r="E82" s="208"/>
      <c r="F82" s="208"/>
      <c r="G82" s="270"/>
    </row>
    <row r="83" spans="1:7" s="1" customFormat="1" ht="9.75" x14ac:dyDescent="0.2">
      <c r="A83" s="26"/>
      <c r="B83" s="28"/>
      <c r="C83" s="29" t="s">
        <v>1265</v>
      </c>
      <c r="D83" s="30"/>
      <c r="E83" s="90">
        <v>93.15</v>
      </c>
      <c r="F83" s="26"/>
      <c r="G83" s="31"/>
    </row>
    <row r="84" spans="1:7" s="1" customFormat="1" ht="9.75" customHeight="1" x14ac:dyDescent="0.2">
      <c r="A84" s="4"/>
      <c r="B84" s="91" t="s">
        <v>492</v>
      </c>
      <c r="C84" s="269" t="s">
        <v>1688</v>
      </c>
      <c r="D84" s="208"/>
      <c r="E84" s="208"/>
      <c r="F84" s="208"/>
      <c r="G84" s="270"/>
    </row>
    <row r="85" spans="1:7" s="1" customFormat="1" ht="9.75" x14ac:dyDescent="0.2">
      <c r="A85" s="26"/>
      <c r="B85" s="28"/>
      <c r="C85" s="29" t="s">
        <v>1290</v>
      </c>
      <c r="D85" s="30"/>
      <c r="E85" s="90">
        <v>114.5055</v>
      </c>
      <c r="F85" s="26"/>
      <c r="G85" s="31"/>
    </row>
    <row r="86" spans="1:7" s="1" customFormat="1" ht="9.75" customHeight="1" x14ac:dyDescent="0.2">
      <c r="A86" s="4"/>
      <c r="B86" s="91" t="s">
        <v>492</v>
      </c>
      <c r="C86" s="269" t="s">
        <v>1689</v>
      </c>
      <c r="D86" s="208"/>
      <c r="E86" s="208"/>
      <c r="F86" s="208"/>
      <c r="G86" s="270"/>
    </row>
    <row r="87" spans="1:7" s="1" customFormat="1" ht="9.75" x14ac:dyDescent="0.2">
      <c r="A87" s="32">
        <f>A81+1</f>
        <v>21</v>
      </c>
      <c r="B87" s="28" t="s">
        <v>1690</v>
      </c>
      <c r="C87" s="29" t="s">
        <v>1691</v>
      </c>
      <c r="D87" s="30" t="s">
        <v>564</v>
      </c>
      <c r="E87" s="95">
        <v>17.224999999999998</v>
      </c>
      <c r="F87" s="135"/>
      <c r="G87" s="35">
        <f>E87*F87</f>
        <v>0</v>
      </c>
    </row>
    <row r="88" spans="1:7" s="1" customFormat="1" ht="9.75" customHeight="1" x14ac:dyDescent="0.2">
      <c r="A88" s="4"/>
      <c r="B88" s="91" t="s">
        <v>492</v>
      </c>
      <c r="C88" s="269" t="s">
        <v>1692</v>
      </c>
      <c r="D88" s="208"/>
      <c r="E88" s="208"/>
      <c r="F88" s="208"/>
      <c r="G88" s="270"/>
    </row>
    <row r="89" spans="1:7" s="1" customFormat="1" ht="9.75" x14ac:dyDescent="0.2">
      <c r="A89" s="26"/>
      <c r="B89" s="28"/>
      <c r="C89" s="29" t="s">
        <v>1265</v>
      </c>
      <c r="D89" s="30"/>
      <c r="E89" s="90">
        <v>8.6124999999999989</v>
      </c>
      <c r="F89" s="26"/>
      <c r="G89" s="31"/>
    </row>
    <row r="90" spans="1:7" s="1" customFormat="1" ht="9.75" customHeight="1" x14ac:dyDescent="0.2">
      <c r="A90" s="4"/>
      <c r="B90" s="91" t="s">
        <v>492</v>
      </c>
      <c r="C90" s="269" t="s">
        <v>1693</v>
      </c>
      <c r="D90" s="208"/>
      <c r="E90" s="208"/>
      <c r="F90" s="208"/>
      <c r="G90" s="270"/>
    </row>
    <row r="91" spans="1:7" s="1" customFormat="1" ht="9.75" x14ac:dyDescent="0.2">
      <c r="A91" s="26"/>
      <c r="B91" s="28"/>
      <c r="C91" s="29" t="s">
        <v>1290</v>
      </c>
      <c r="D91" s="30"/>
      <c r="E91" s="90">
        <v>8.6124999999999989</v>
      </c>
      <c r="F91" s="26"/>
      <c r="G91" s="31"/>
    </row>
    <row r="92" spans="1:7" s="1" customFormat="1" ht="9.75" customHeight="1" x14ac:dyDescent="0.2">
      <c r="A92" s="4"/>
      <c r="B92" s="91" t="s">
        <v>492</v>
      </c>
      <c r="C92" s="269" t="s">
        <v>1693</v>
      </c>
      <c r="D92" s="208"/>
      <c r="E92" s="208"/>
      <c r="F92" s="208"/>
      <c r="G92" s="270"/>
    </row>
    <row r="93" spans="1:7" s="1" customFormat="1" ht="9.75" x14ac:dyDescent="0.2">
      <c r="A93" s="32">
        <f>A87+1</f>
        <v>22</v>
      </c>
      <c r="B93" s="28" t="s">
        <v>1258</v>
      </c>
      <c r="C93" s="29" t="s">
        <v>1259</v>
      </c>
      <c r="D93" s="30" t="s">
        <v>564</v>
      </c>
      <c r="E93" s="95">
        <v>99.592500000000001</v>
      </c>
      <c r="F93" s="135"/>
      <c r="G93" s="35">
        <f>E93*F93</f>
        <v>0</v>
      </c>
    </row>
    <row r="94" spans="1:7" s="1" customFormat="1" ht="9.75" customHeight="1" x14ac:dyDescent="0.2">
      <c r="A94" s="4"/>
      <c r="B94" s="91" t="s">
        <v>492</v>
      </c>
      <c r="C94" s="269" t="s">
        <v>1694</v>
      </c>
      <c r="D94" s="208"/>
      <c r="E94" s="208"/>
      <c r="F94" s="208"/>
      <c r="G94" s="270"/>
    </row>
    <row r="95" spans="1:7" s="1" customFormat="1" ht="9.75" x14ac:dyDescent="0.2">
      <c r="A95" s="26"/>
      <c r="B95" s="28"/>
      <c r="C95" s="29" t="s">
        <v>1265</v>
      </c>
      <c r="D95" s="30"/>
      <c r="E95" s="90">
        <v>42.507500000000007</v>
      </c>
      <c r="F95" s="26"/>
      <c r="G95" s="31"/>
    </row>
    <row r="96" spans="1:7" s="1" customFormat="1" ht="9.75" customHeight="1" x14ac:dyDescent="0.2">
      <c r="A96" s="4"/>
      <c r="B96" s="91" t="s">
        <v>492</v>
      </c>
      <c r="C96" s="269" t="s">
        <v>1695</v>
      </c>
      <c r="D96" s="208"/>
      <c r="E96" s="208"/>
      <c r="F96" s="208"/>
      <c r="G96" s="270"/>
    </row>
    <row r="97" spans="1:7" s="1" customFormat="1" ht="9.75" x14ac:dyDescent="0.2">
      <c r="A97" s="26"/>
      <c r="B97" s="28"/>
      <c r="C97" s="29" t="s">
        <v>1290</v>
      </c>
      <c r="D97" s="30"/>
      <c r="E97" s="90">
        <v>57.084999999999994</v>
      </c>
      <c r="F97" s="26"/>
      <c r="G97" s="31"/>
    </row>
    <row r="98" spans="1:7" s="1" customFormat="1" ht="9.75" customHeight="1" x14ac:dyDescent="0.2">
      <c r="A98" s="4"/>
      <c r="B98" s="91" t="s">
        <v>492</v>
      </c>
      <c r="C98" s="269" t="s">
        <v>1696</v>
      </c>
      <c r="D98" s="208"/>
      <c r="E98" s="208"/>
      <c r="F98" s="208"/>
      <c r="G98" s="270"/>
    </row>
    <row r="99" spans="1:7" s="1" customFormat="1" ht="9.75" x14ac:dyDescent="0.2">
      <c r="A99" s="32">
        <f>A93+1</f>
        <v>23</v>
      </c>
      <c r="B99" s="28" t="s">
        <v>1697</v>
      </c>
      <c r="C99" s="29" t="s">
        <v>1698</v>
      </c>
      <c r="D99" s="30" t="s">
        <v>604</v>
      </c>
      <c r="E99" s="33">
        <v>9</v>
      </c>
      <c r="F99" s="135"/>
      <c r="G99" s="35">
        <f>E99*F99</f>
        <v>0</v>
      </c>
    </row>
    <row r="100" spans="1:7" s="1" customFormat="1" ht="9.75" customHeight="1" x14ac:dyDescent="0.2">
      <c r="A100" s="4"/>
      <c r="B100" s="91" t="s">
        <v>492</v>
      </c>
      <c r="C100" s="269" t="s">
        <v>1699</v>
      </c>
      <c r="D100" s="208"/>
      <c r="E100" s="208"/>
      <c r="F100" s="208"/>
      <c r="G100" s="270"/>
    </row>
    <row r="101" spans="1:7" s="1" customFormat="1" ht="9.75" x14ac:dyDescent="0.2">
      <c r="A101" s="26"/>
      <c r="B101" s="28"/>
      <c r="C101" s="29" t="s">
        <v>1265</v>
      </c>
      <c r="D101" s="30"/>
      <c r="E101" s="33">
        <v>6</v>
      </c>
      <c r="F101" s="26"/>
      <c r="G101" s="31"/>
    </row>
    <row r="102" spans="1:7" s="1" customFormat="1" ht="9.75" x14ac:dyDescent="0.2">
      <c r="A102" s="26"/>
      <c r="B102" s="28"/>
      <c r="C102" s="29" t="s">
        <v>1290</v>
      </c>
      <c r="D102" s="30"/>
      <c r="E102" s="33">
        <v>3</v>
      </c>
      <c r="F102" s="26"/>
      <c r="G102" s="31"/>
    </row>
    <row r="103" spans="1:7" s="1" customFormat="1" ht="9.75" x14ac:dyDescent="0.2">
      <c r="A103" s="142">
        <f>A99+1</f>
        <v>24</v>
      </c>
      <c r="B103" s="28" t="s">
        <v>1298</v>
      </c>
      <c r="C103" s="29" t="s">
        <v>1299</v>
      </c>
      <c r="D103" s="30" t="s">
        <v>604</v>
      </c>
      <c r="E103" s="33">
        <v>77</v>
      </c>
      <c r="F103" s="135"/>
      <c r="G103" s="35">
        <f>E103*F103</f>
        <v>0</v>
      </c>
    </row>
    <row r="104" spans="1:7" s="1" customFormat="1" ht="9.75" customHeight="1" x14ac:dyDescent="0.2">
      <c r="A104" s="4"/>
      <c r="B104" s="91" t="s">
        <v>492</v>
      </c>
      <c r="C104" s="269" t="s">
        <v>1700</v>
      </c>
      <c r="D104" s="208"/>
      <c r="E104" s="208"/>
      <c r="F104" s="208"/>
      <c r="G104" s="270"/>
    </row>
    <row r="105" spans="1:7" s="1" customFormat="1" ht="9.75" x14ac:dyDescent="0.2">
      <c r="A105" s="26"/>
      <c r="B105" s="28"/>
      <c r="C105" s="29" t="s">
        <v>1265</v>
      </c>
      <c r="D105" s="30"/>
      <c r="E105" s="90">
        <v>32</v>
      </c>
      <c r="F105" s="26"/>
      <c r="G105" s="31"/>
    </row>
    <row r="106" spans="1:7" s="1" customFormat="1" ht="9.75" customHeight="1" x14ac:dyDescent="0.2">
      <c r="A106" s="4"/>
      <c r="B106" s="91" t="s">
        <v>492</v>
      </c>
      <c r="C106" s="269" t="s">
        <v>1701</v>
      </c>
      <c r="D106" s="208"/>
      <c r="E106" s="208"/>
      <c r="F106" s="208"/>
      <c r="G106" s="270"/>
    </row>
    <row r="107" spans="1:7" s="1" customFormat="1" ht="9.75" x14ac:dyDescent="0.2">
      <c r="A107" s="26"/>
      <c r="B107" s="28"/>
      <c r="C107" s="29" t="s">
        <v>1290</v>
      </c>
      <c r="D107" s="30"/>
      <c r="E107" s="90">
        <v>37</v>
      </c>
      <c r="F107" s="26"/>
      <c r="G107" s="31"/>
    </row>
    <row r="108" spans="1:7" s="1" customFormat="1" ht="9.75" customHeight="1" x14ac:dyDescent="0.2">
      <c r="A108" s="4"/>
      <c r="B108" s="91" t="s">
        <v>492</v>
      </c>
      <c r="C108" s="269" t="s">
        <v>1705</v>
      </c>
      <c r="D108" s="208"/>
      <c r="E108" s="208"/>
      <c r="F108" s="208"/>
      <c r="G108" s="270"/>
    </row>
    <row r="109" spans="1:7" s="1" customFormat="1" ht="9.75" x14ac:dyDescent="0.2">
      <c r="A109" s="26"/>
      <c r="B109" s="28"/>
      <c r="C109" s="29" t="s">
        <v>1674</v>
      </c>
      <c r="D109" s="30"/>
      <c r="E109" s="33">
        <v>8</v>
      </c>
      <c r="F109" s="26"/>
      <c r="G109" s="31"/>
    </row>
    <row r="110" spans="1:7" s="1" customFormat="1" ht="9.75" x14ac:dyDescent="0.2">
      <c r="A110" s="32">
        <f>A103+1</f>
        <v>25</v>
      </c>
      <c r="B110" s="28" t="s">
        <v>1702</v>
      </c>
      <c r="C110" s="29" t="s">
        <v>1703</v>
      </c>
      <c r="D110" s="30" t="s">
        <v>604</v>
      </c>
      <c r="E110" s="33">
        <v>11</v>
      </c>
      <c r="F110" s="135"/>
      <c r="G110" s="35">
        <f>E110*F110</f>
        <v>0</v>
      </c>
    </row>
    <row r="111" spans="1:7" s="1" customFormat="1" ht="9.75" customHeight="1" x14ac:dyDescent="0.2">
      <c r="A111" s="4"/>
      <c r="B111" s="91" t="s">
        <v>492</v>
      </c>
      <c r="C111" s="269" t="s">
        <v>1704</v>
      </c>
      <c r="D111" s="208"/>
      <c r="E111" s="208"/>
      <c r="F111" s="208"/>
      <c r="G111" s="270"/>
    </row>
    <row r="112" spans="1:7" s="1" customFormat="1" ht="9.75" x14ac:dyDescent="0.2">
      <c r="A112" s="26"/>
      <c r="B112" s="28"/>
      <c r="C112" s="29" t="s">
        <v>1265</v>
      </c>
      <c r="D112" s="30"/>
      <c r="E112" s="90">
        <v>8</v>
      </c>
      <c r="F112" s="26"/>
      <c r="G112" s="31"/>
    </row>
    <row r="113" spans="1:7" s="1" customFormat="1" ht="9.75" customHeight="1" x14ac:dyDescent="0.2">
      <c r="A113" s="4"/>
      <c r="B113" s="91" t="s">
        <v>492</v>
      </c>
      <c r="C113" s="269" t="s">
        <v>1705</v>
      </c>
      <c r="D113" s="208"/>
      <c r="E113" s="208"/>
      <c r="F113" s="208"/>
      <c r="G113" s="270"/>
    </row>
    <row r="114" spans="1:7" s="1" customFormat="1" ht="9.75" x14ac:dyDescent="0.2">
      <c r="A114" s="26"/>
      <c r="B114" s="28"/>
      <c r="C114" s="29" t="s">
        <v>1290</v>
      </c>
      <c r="D114" s="30"/>
      <c r="E114" s="33">
        <v>3</v>
      </c>
      <c r="F114" s="26"/>
      <c r="G114" s="31"/>
    </row>
    <row r="115" spans="1:7" s="1" customFormat="1" ht="9.75" x14ac:dyDescent="0.2">
      <c r="A115" s="32">
        <f>A110+1</f>
        <v>26</v>
      </c>
      <c r="B115" s="28" t="s">
        <v>1706</v>
      </c>
      <c r="C115" s="29" t="s">
        <v>1707</v>
      </c>
      <c r="D115" s="30" t="s">
        <v>604</v>
      </c>
      <c r="E115" s="33">
        <v>9</v>
      </c>
      <c r="F115" s="135"/>
      <c r="G115" s="35">
        <f>E115*F115</f>
        <v>0</v>
      </c>
    </row>
    <row r="116" spans="1:7" s="1" customFormat="1" ht="9.75" customHeight="1" x14ac:dyDescent="0.2">
      <c r="A116" s="4"/>
      <c r="B116" s="91" t="s">
        <v>492</v>
      </c>
      <c r="C116" s="269" t="s">
        <v>1699</v>
      </c>
      <c r="D116" s="208"/>
      <c r="E116" s="208"/>
      <c r="F116" s="208"/>
      <c r="G116" s="270"/>
    </row>
    <row r="117" spans="1:7" s="1" customFormat="1" ht="9.75" x14ac:dyDescent="0.2">
      <c r="A117" s="26"/>
      <c r="B117" s="28"/>
      <c r="C117" s="29" t="s">
        <v>1265</v>
      </c>
      <c r="D117" s="30"/>
      <c r="E117" s="33">
        <v>6</v>
      </c>
      <c r="F117" s="26"/>
      <c r="G117" s="31"/>
    </row>
    <row r="118" spans="1:7" s="1" customFormat="1" ht="9.75" x14ac:dyDescent="0.2">
      <c r="A118" s="26"/>
      <c r="B118" s="28"/>
      <c r="C118" s="29" t="s">
        <v>1290</v>
      </c>
      <c r="D118" s="30"/>
      <c r="E118" s="33">
        <v>3</v>
      </c>
      <c r="F118" s="26"/>
      <c r="G118" s="31"/>
    </row>
    <row r="119" spans="1:7" s="1" customFormat="1" ht="9.75" x14ac:dyDescent="0.2">
      <c r="A119" s="32">
        <f>A115+1</f>
        <v>27</v>
      </c>
      <c r="B119" s="28" t="s">
        <v>1708</v>
      </c>
      <c r="C119" s="29" t="s">
        <v>1709</v>
      </c>
      <c r="D119" s="30" t="s">
        <v>604</v>
      </c>
      <c r="E119" s="33">
        <v>33</v>
      </c>
      <c r="F119" s="135"/>
      <c r="G119" s="35">
        <f>E119*F119</f>
        <v>0</v>
      </c>
    </row>
    <row r="120" spans="1:7" s="1" customFormat="1" ht="9.75" customHeight="1" x14ac:dyDescent="0.2">
      <c r="A120" s="4"/>
      <c r="B120" s="91" t="s">
        <v>492</v>
      </c>
      <c r="C120" s="269" t="s">
        <v>1710</v>
      </c>
      <c r="D120" s="208"/>
      <c r="E120" s="208"/>
      <c r="F120" s="208"/>
      <c r="G120" s="270"/>
    </row>
    <row r="121" spans="1:7" s="1" customFormat="1" ht="9.75" x14ac:dyDescent="0.2">
      <c r="A121" s="26"/>
      <c r="B121" s="28"/>
      <c r="C121" s="29" t="s">
        <v>1265</v>
      </c>
      <c r="D121" s="30"/>
      <c r="E121" s="90">
        <v>14</v>
      </c>
      <c r="F121" s="26"/>
      <c r="G121" s="31"/>
    </row>
    <row r="122" spans="1:7" s="1" customFormat="1" ht="9.75" customHeight="1" x14ac:dyDescent="0.2">
      <c r="A122" s="4"/>
      <c r="B122" s="91" t="s">
        <v>492</v>
      </c>
      <c r="C122" s="269" t="s">
        <v>1711</v>
      </c>
      <c r="D122" s="208"/>
      <c r="E122" s="208"/>
      <c r="F122" s="208"/>
      <c r="G122" s="270"/>
    </row>
    <row r="123" spans="1:7" s="1" customFormat="1" ht="9.75" x14ac:dyDescent="0.2">
      <c r="A123" s="26"/>
      <c r="B123" s="28"/>
      <c r="C123" s="29" t="s">
        <v>1290</v>
      </c>
      <c r="D123" s="30"/>
      <c r="E123" s="90">
        <v>11</v>
      </c>
      <c r="F123" s="26"/>
      <c r="G123" s="31"/>
    </row>
    <row r="124" spans="1:7" s="1" customFormat="1" ht="9.75" customHeight="1" x14ac:dyDescent="0.2">
      <c r="A124" s="4"/>
      <c r="B124" s="91" t="s">
        <v>492</v>
      </c>
      <c r="C124" s="269" t="s">
        <v>1712</v>
      </c>
      <c r="D124" s="208"/>
      <c r="E124" s="208"/>
      <c r="F124" s="208"/>
      <c r="G124" s="270"/>
    </row>
    <row r="125" spans="1:7" s="1" customFormat="1" ht="9.75" x14ac:dyDescent="0.2">
      <c r="A125" s="26"/>
      <c r="B125" s="28"/>
      <c r="C125" s="29" t="s">
        <v>1674</v>
      </c>
      <c r="D125" s="30"/>
      <c r="E125" s="33">
        <v>8</v>
      </c>
      <c r="F125" s="26"/>
      <c r="G125" s="31"/>
    </row>
    <row r="126" spans="1:7" s="1" customFormat="1" ht="9.75" x14ac:dyDescent="0.2">
      <c r="A126" s="32">
        <f>A119+1</f>
        <v>28</v>
      </c>
      <c r="B126" s="28" t="s">
        <v>1713</v>
      </c>
      <c r="C126" s="29" t="s">
        <v>1714</v>
      </c>
      <c r="D126" s="30" t="s">
        <v>604</v>
      </c>
      <c r="E126" s="33">
        <v>20</v>
      </c>
      <c r="F126" s="135"/>
      <c r="G126" s="35">
        <f>E126*F126</f>
        <v>0</v>
      </c>
    </row>
    <row r="127" spans="1:7" s="1" customFormat="1" ht="9.75" customHeight="1" x14ac:dyDescent="0.2">
      <c r="A127" s="4"/>
      <c r="B127" s="91" t="s">
        <v>492</v>
      </c>
      <c r="C127" s="269" t="s">
        <v>1715</v>
      </c>
      <c r="D127" s="208"/>
      <c r="E127" s="208"/>
      <c r="F127" s="208"/>
      <c r="G127" s="270"/>
    </row>
    <row r="128" spans="1:7" s="1" customFormat="1" ht="9.75" x14ac:dyDescent="0.2">
      <c r="A128" s="26"/>
      <c r="B128" s="28"/>
      <c r="C128" s="29" t="s">
        <v>1265</v>
      </c>
      <c r="D128" s="30"/>
      <c r="E128" s="33">
        <v>8</v>
      </c>
      <c r="F128" s="26"/>
      <c r="G128" s="31"/>
    </row>
    <row r="129" spans="1:7" s="1" customFormat="1" ht="9.75" x14ac:dyDescent="0.2">
      <c r="A129" s="26"/>
      <c r="B129" s="28"/>
      <c r="C129" s="29" t="s">
        <v>1290</v>
      </c>
      <c r="D129" s="30"/>
      <c r="E129" s="33">
        <v>12</v>
      </c>
      <c r="F129" s="26"/>
      <c r="G129" s="31"/>
    </row>
    <row r="130" spans="1:7" s="1" customFormat="1" ht="9.75" x14ac:dyDescent="0.2">
      <c r="A130" s="32">
        <f>A126+1</f>
        <v>29</v>
      </c>
      <c r="B130" s="28" t="s">
        <v>1716</v>
      </c>
      <c r="C130" s="29" t="s">
        <v>1717</v>
      </c>
      <c r="D130" s="30" t="s">
        <v>604</v>
      </c>
      <c r="E130" s="33">
        <v>19</v>
      </c>
      <c r="F130" s="135"/>
      <c r="G130" s="35">
        <f>E130*F130</f>
        <v>0</v>
      </c>
    </row>
    <row r="131" spans="1:7" s="1" customFormat="1" ht="9.75" customHeight="1" x14ac:dyDescent="0.2">
      <c r="A131" s="4"/>
      <c r="B131" s="91" t="s">
        <v>492</v>
      </c>
      <c r="C131" s="269" t="s">
        <v>1718</v>
      </c>
      <c r="D131" s="208"/>
      <c r="E131" s="208"/>
      <c r="F131" s="208"/>
      <c r="G131" s="270"/>
    </row>
    <row r="132" spans="1:7" s="1" customFormat="1" ht="9.75" x14ac:dyDescent="0.2">
      <c r="A132" s="26"/>
      <c r="B132" s="28"/>
      <c r="C132" s="29" t="s">
        <v>1265</v>
      </c>
      <c r="D132" s="30"/>
      <c r="E132" s="33">
        <v>8</v>
      </c>
      <c r="F132" s="26"/>
      <c r="G132" s="31"/>
    </row>
    <row r="133" spans="1:7" s="1" customFormat="1" ht="9.75" x14ac:dyDescent="0.2">
      <c r="A133" s="26"/>
      <c r="B133" s="28"/>
      <c r="C133" s="29" t="s">
        <v>1290</v>
      </c>
      <c r="D133" s="30"/>
      <c r="E133" s="90">
        <v>11</v>
      </c>
      <c r="F133" s="26"/>
      <c r="G133" s="31"/>
    </row>
    <row r="134" spans="1:7" s="1" customFormat="1" ht="9.75" customHeight="1" x14ac:dyDescent="0.2">
      <c r="A134" s="4"/>
      <c r="B134" s="91" t="s">
        <v>492</v>
      </c>
      <c r="C134" s="269" t="s">
        <v>1719</v>
      </c>
      <c r="D134" s="208"/>
      <c r="E134" s="208"/>
      <c r="F134" s="208"/>
      <c r="G134" s="270"/>
    </row>
    <row r="135" spans="1:7" s="1" customFormat="1" ht="9.75" x14ac:dyDescent="0.2">
      <c r="A135" s="32">
        <f>A130+1</f>
        <v>30</v>
      </c>
      <c r="B135" s="28" t="s">
        <v>1720</v>
      </c>
      <c r="C135" s="29" t="s">
        <v>1721</v>
      </c>
      <c r="D135" s="30" t="s">
        <v>604</v>
      </c>
      <c r="E135" s="33">
        <v>4</v>
      </c>
      <c r="F135" s="135"/>
      <c r="G135" s="35">
        <f>E135*F135</f>
        <v>0</v>
      </c>
    </row>
    <row r="136" spans="1:7" s="1" customFormat="1" ht="9.75" customHeight="1" x14ac:dyDescent="0.2">
      <c r="A136" s="4"/>
      <c r="B136" s="91" t="s">
        <v>492</v>
      </c>
      <c r="C136" s="269" t="s">
        <v>1722</v>
      </c>
      <c r="D136" s="208"/>
      <c r="E136" s="208"/>
      <c r="F136" s="208"/>
      <c r="G136" s="270"/>
    </row>
    <row r="137" spans="1:7" s="1" customFormat="1" ht="9.75" x14ac:dyDescent="0.2">
      <c r="A137" s="26"/>
      <c r="B137" s="28"/>
      <c r="C137" s="29" t="s">
        <v>1265</v>
      </c>
      <c r="D137" s="30"/>
      <c r="E137" s="33">
        <v>4</v>
      </c>
      <c r="F137" s="26"/>
      <c r="G137" s="31"/>
    </row>
    <row r="138" spans="1:7" s="1" customFormat="1" ht="9.75" x14ac:dyDescent="0.2">
      <c r="A138" s="32">
        <f>A135+1</f>
        <v>31</v>
      </c>
      <c r="B138" s="28" t="s">
        <v>1723</v>
      </c>
      <c r="C138" s="29" t="s">
        <v>1724</v>
      </c>
      <c r="D138" s="30" t="s">
        <v>604</v>
      </c>
      <c r="E138" s="33">
        <v>4</v>
      </c>
      <c r="F138" s="135"/>
      <c r="G138" s="35">
        <f>E138*F138</f>
        <v>0</v>
      </c>
    </row>
    <row r="139" spans="1:7" s="1" customFormat="1" ht="9.75" customHeight="1" x14ac:dyDescent="0.2">
      <c r="A139" s="4"/>
      <c r="B139" s="91" t="s">
        <v>492</v>
      </c>
      <c r="C139" s="269" t="s">
        <v>1722</v>
      </c>
      <c r="D139" s="208"/>
      <c r="E139" s="208"/>
      <c r="F139" s="208"/>
      <c r="G139" s="270"/>
    </row>
    <row r="140" spans="1:7" s="1" customFormat="1" ht="9.75" x14ac:dyDescent="0.2">
      <c r="A140" s="26"/>
      <c r="B140" s="28"/>
      <c r="C140" s="29" t="s">
        <v>1265</v>
      </c>
      <c r="D140" s="30"/>
      <c r="E140" s="33">
        <v>4</v>
      </c>
      <c r="F140" s="26"/>
      <c r="G140" s="31"/>
    </row>
    <row r="141" spans="1:7" s="1" customFormat="1" ht="9.75" x14ac:dyDescent="0.2">
      <c r="A141" s="32">
        <f>A138+1</f>
        <v>32</v>
      </c>
      <c r="B141" s="28" t="s">
        <v>1725</v>
      </c>
      <c r="C141" s="29" t="s">
        <v>1726</v>
      </c>
      <c r="D141" s="30" t="s">
        <v>604</v>
      </c>
      <c r="E141" s="33">
        <v>3</v>
      </c>
      <c r="F141" s="135"/>
      <c r="G141" s="35">
        <f>E141*F141</f>
        <v>0</v>
      </c>
    </row>
    <row r="142" spans="1:7" s="1" customFormat="1" ht="9.75" customHeight="1" x14ac:dyDescent="0.2">
      <c r="A142" s="4"/>
      <c r="B142" s="91" t="s">
        <v>492</v>
      </c>
      <c r="C142" s="269" t="s">
        <v>1413</v>
      </c>
      <c r="D142" s="208"/>
      <c r="E142" s="208"/>
      <c r="F142" s="208"/>
      <c r="G142" s="270"/>
    </row>
    <row r="143" spans="1:7" s="1" customFormat="1" ht="9.75" x14ac:dyDescent="0.2">
      <c r="A143" s="26"/>
      <c r="B143" s="28"/>
      <c r="C143" s="29" t="s">
        <v>1290</v>
      </c>
      <c r="D143" s="30"/>
      <c r="E143" s="33">
        <v>3</v>
      </c>
      <c r="F143" s="26"/>
      <c r="G143" s="31"/>
    </row>
    <row r="144" spans="1:7" s="1" customFormat="1" ht="9.75" x14ac:dyDescent="0.2">
      <c r="A144" s="32">
        <f>A141+1</f>
        <v>33</v>
      </c>
      <c r="B144" s="28" t="s">
        <v>1727</v>
      </c>
      <c r="C144" s="29" t="s">
        <v>1728</v>
      </c>
      <c r="D144" s="30" t="s">
        <v>604</v>
      </c>
      <c r="E144" s="33">
        <v>5</v>
      </c>
      <c r="F144" s="135"/>
      <c r="G144" s="35">
        <f>E144*F144</f>
        <v>0</v>
      </c>
    </row>
    <row r="145" spans="1:7" s="1" customFormat="1" ht="9.75" customHeight="1" x14ac:dyDescent="0.2">
      <c r="A145" s="4"/>
      <c r="B145" s="91" t="s">
        <v>492</v>
      </c>
      <c r="C145" s="269" t="s">
        <v>1729</v>
      </c>
      <c r="D145" s="208"/>
      <c r="E145" s="208"/>
      <c r="F145" s="208"/>
      <c r="G145" s="270"/>
    </row>
    <row r="146" spans="1:7" s="1" customFormat="1" ht="9.75" x14ac:dyDescent="0.2">
      <c r="A146" s="26"/>
      <c r="B146" s="28"/>
      <c r="C146" s="29" t="s">
        <v>1265</v>
      </c>
      <c r="D146" s="30"/>
      <c r="E146" s="33">
        <v>2</v>
      </c>
      <c r="F146" s="26"/>
      <c r="G146" s="31"/>
    </row>
    <row r="147" spans="1:7" s="1" customFormat="1" ht="9.75" x14ac:dyDescent="0.2">
      <c r="A147" s="26"/>
      <c r="B147" s="28"/>
      <c r="C147" s="29" t="s">
        <v>1290</v>
      </c>
      <c r="D147" s="30"/>
      <c r="E147" s="33">
        <v>3</v>
      </c>
      <c r="F147" s="26"/>
      <c r="G147" s="31"/>
    </row>
    <row r="148" spans="1:7" s="1" customFormat="1" ht="9.75" x14ac:dyDescent="0.2">
      <c r="A148" s="32">
        <f>A144+1</f>
        <v>34</v>
      </c>
      <c r="B148" s="28" t="s">
        <v>1730</v>
      </c>
      <c r="C148" s="29" t="s">
        <v>1731</v>
      </c>
      <c r="D148" s="30" t="s">
        <v>973</v>
      </c>
      <c r="E148" s="90">
        <v>1.2</v>
      </c>
      <c r="F148" s="135"/>
      <c r="G148" s="35">
        <f>E148*F148</f>
        <v>0</v>
      </c>
    </row>
    <row r="149" spans="1:7" s="1" customFormat="1" ht="9.75" customHeight="1" x14ac:dyDescent="0.2">
      <c r="A149" s="4"/>
      <c r="B149" s="91" t="s">
        <v>492</v>
      </c>
      <c r="C149" s="269" t="s">
        <v>1732</v>
      </c>
      <c r="D149" s="208"/>
      <c r="E149" s="208"/>
      <c r="F149" s="208"/>
      <c r="G149" s="270"/>
    </row>
    <row r="150" spans="1:7" s="1" customFormat="1" ht="9.75" x14ac:dyDescent="0.2">
      <c r="A150" s="26"/>
      <c r="B150" s="28"/>
      <c r="C150" s="29" t="s">
        <v>1265</v>
      </c>
      <c r="D150" s="30"/>
      <c r="E150" s="90">
        <v>1.2</v>
      </c>
      <c r="F150" s="26"/>
      <c r="G150" s="31"/>
    </row>
    <row r="151" spans="1:7" s="1" customFormat="1" ht="9.75" customHeight="1" x14ac:dyDescent="0.2">
      <c r="A151" s="4"/>
      <c r="B151" s="91" t="s">
        <v>492</v>
      </c>
      <c r="C151" s="269" t="s">
        <v>1733</v>
      </c>
      <c r="D151" s="208"/>
      <c r="E151" s="208"/>
      <c r="F151" s="208"/>
      <c r="G151" s="270"/>
    </row>
    <row r="152" spans="1:7" s="1" customFormat="1" ht="9.75" x14ac:dyDescent="0.2">
      <c r="A152" s="32">
        <f>A148+1</f>
        <v>35</v>
      </c>
      <c r="B152" s="28" t="s">
        <v>1734</v>
      </c>
      <c r="C152" s="29" t="s">
        <v>1735</v>
      </c>
      <c r="D152" s="30" t="s">
        <v>598</v>
      </c>
      <c r="E152" s="90">
        <v>0.18</v>
      </c>
      <c r="F152" s="135"/>
      <c r="G152" s="35">
        <f>E152*F152</f>
        <v>0</v>
      </c>
    </row>
    <row r="153" spans="1:7" s="1" customFormat="1" ht="9.75" customHeight="1" x14ac:dyDescent="0.2">
      <c r="A153" s="4"/>
      <c r="B153" s="91" t="s">
        <v>492</v>
      </c>
      <c r="C153" s="269" t="s">
        <v>1736</v>
      </c>
      <c r="D153" s="208"/>
      <c r="E153" s="208"/>
      <c r="F153" s="208"/>
      <c r="G153" s="270"/>
    </row>
    <row r="154" spans="1:7" s="1" customFormat="1" ht="9.75" x14ac:dyDescent="0.2">
      <c r="A154" s="32">
        <f>A152+1</f>
        <v>36</v>
      </c>
      <c r="B154" s="28" t="s">
        <v>1737</v>
      </c>
      <c r="C154" s="29" t="s">
        <v>1738</v>
      </c>
      <c r="D154" s="30" t="s">
        <v>564</v>
      </c>
      <c r="E154" s="95">
        <v>17.600000000000001</v>
      </c>
      <c r="F154" s="135"/>
      <c r="G154" s="35">
        <f>E154*F154</f>
        <v>0</v>
      </c>
    </row>
    <row r="155" spans="1:7" s="1" customFormat="1" ht="9.75" customHeight="1" x14ac:dyDescent="0.2">
      <c r="A155" s="4"/>
      <c r="B155" s="91" t="s">
        <v>492</v>
      </c>
      <c r="C155" s="269" t="s">
        <v>1739</v>
      </c>
      <c r="D155" s="208"/>
      <c r="E155" s="208"/>
      <c r="F155" s="208"/>
      <c r="G155" s="270"/>
    </row>
    <row r="156" spans="1:7" s="1" customFormat="1" ht="9.75" x14ac:dyDescent="0.2">
      <c r="A156" s="26"/>
      <c r="B156" s="28"/>
      <c r="C156" s="29" t="s">
        <v>1265</v>
      </c>
      <c r="D156" s="30"/>
      <c r="E156" s="90">
        <v>17.600000000000001</v>
      </c>
      <c r="F156" s="26"/>
      <c r="G156" s="31"/>
    </row>
    <row r="157" spans="1:7" s="1" customFormat="1" ht="9.75" customHeight="1" x14ac:dyDescent="0.2">
      <c r="A157" s="4"/>
      <c r="B157" s="91" t="s">
        <v>492</v>
      </c>
      <c r="C157" s="269" t="s">
        <v>1740</v>
      </c>
      <c r="D157" s="208"/>
      <c r="E157" s="208"/>
      <c r="F157" s="208"/>
      <c r="G157" s="270"/>
    </row>
    <row r="158" spans="1:7" s="1" customFormat="1" ht="9.75" x14ac:dyDescent="0.2">
      <c r="A158" s="32">
        <f>A154+1</f>
        <v>37</v>
      </c>
      <c r="B158" s="28" t="s">
        <v>1741</v>
      </c>
      <c r="C158" s="29" t="s">
        <v>1742</v>
      </c>
      <c r="D158" s="30" t="s">
        <v>564</v>
      </c>
      <c r="E158" s="95">
        <v>17.600000000000001</v>
      </c>
      <c r="F158" s="135"/>
      <c r="G158" s="35">
        <f>E158*F158</f>
        <v>0</v>
      </c>
    </row>
    <row r="159" spans="1:7" s="1" customFormat="1" ht="9.75" customHeight="1" x14ac:dyDescent="0.2">
      <c r="A159" s="4"/>
      <c r="B159" s="91" t="s">
        <v>492</v>
      </c>
      <c r="C159" s="269" t="s">
        <v>1739</v>
      </c>
      <c r="D159" s="208"/>
      <c r="E159" s="208"/>
      <c r="F159" s="208"/>
      <c r="G159" s="270"/>
    </row>
    <row r="160" spans="1:7" s="1" customFormat="1" ht="9.75" x14ac:dyDescent="0.2">
      <c r="A160" s="32">
        <f>A158+1</f>
        <v>38</v>
      </c>
      <c r="B160" s="28" t="s">
        <v>1292</v>
      </c>
      <c r="C160" s="29" t="s">
        <v>1743</v>
      </c>
      <c r="D160" s="30" t="s">
        <v>158</v>
      </c>
      <c r="E160" s="33">
        <v>1</v>
      </c>
      <c r="F160" s="135"/>
      <c r="G160" s="35">
        <f>E160*F160</f>
        <v>0</v>
      </c>
    </row>
    <row r="161" spans="1:7" s="14" customFormat="1" ht="11.25" x14ac:dyDescent="0.2">
      <c r="A161" s="42"/>
      <c r="B161" s="43">
        <v>3</v>
      </c>
      <c r="C161" s="44" t="s">
        <v>1303</v>
      </c>
      <c r="D161" s="45"/>
      <c r="E161" s="45"/>
      <c r="F161" s="46"/>
      <c r="G161" s="47">
        <f>SUM(G45:G160)</f>
        <v>0</v>
      </c>
    </row>
    <row r="162" spans="1:7" s="14" customFormat="1" ht="11.25" x14ac:dyDescent="0.2">
      <c r="A162" s="21"/>
      <c r="B162" s="22" t="s">
        <v>1744</v>
      </c>
      <c r="C162" s="23" t="s">
        <v>1745</v>
      </c>
      <c r="D162" s="20"/>
      <c r="E162" s="20"/>
      <c r="F162" s="24"/>
      <c r="G162" s="25"/>
    </row>
    <row r="163" spans="1:7" s="1" customFormat="1" ht="9.75" x14ac:dyDescent="0.2">
      <c r="A163" s="32">
        <f>A160+1</f>
        <v>39</v>
      </c>
      <c r="B163" s="28" t="s">
        <v>1746</v>
      </c>
      <c r="C163" s="29" t="s">
        <v>1747</v>
      </c>
      <c r="D163" s="30" t="s">
        <v>973</v>
      </c>
      <c r="E163" s="90">
        <v>49.887399999999992</v>
      </c>
      <c r="F163" s="135"/>
      <c r="G163" s="35">
        <f>E163*F163</f>
        <v>0</v>
      </c>
    </row>
    <row r="164" spans="1:7" s="1" customFormat="1" ht="29.25" customHeight="1" x14ac:dyDescent="0.2">
      <c r="A164" s="4"/>
      <c r="B164" s="91" t="s">
        <v>492</v>
      </c>
      <c r="C164" s="276" t="s">
        <v>1748</v>
      </c>
      <c r="D164" s="208"/>
      <c r="E164" s="208"/>
      <c r="F164" s="208"/>
      <c r="G164" s="270"/>
    </row>
    <row r="165" spans="1:7" s="1" customFormat="1" ht="9.75" x14ac:dyDescent="0.2">
      <c r="A165" s="26"/>
      <c r="B165" s="28"/>
      <c r="C165" s="29" t="s">
        <v>1318</v>
      </c>
      <c r="D165" s="30"/>
      <c r="E165" s="90">
        <v>0.23100000000000001</v>
      </c>
      <c r="F165" s="26"/>
      <c r="G165" s="31"/>
    </row>
    <row r="166" spans="1:7" s="1" customFormat="1" ht="9.75" customHeight="1" x14ac:dyDescent="0.2">
      <c r="A166" s="4"/>
      <c r="B166" s="91" t="s">
        <v>492</v>
      </c>
      <c r="C166" s="269" t="s">
        <v>1749</v>
      </c>
      <c r="D166" s="208"/>
      <c r="E166" s="208"/>
      <c r="F166" s="208"/>
      <c r="G166" s="270"/>
    </row>
    <row r="167" spans="1:7" s="1" customFormat="1" ht="9.75" x14ac:dyDescent="0.2">
      <c r="A167" s="26"/>
      <c r="B167" s="28"/>
      <c r="C167" s="29"/>
      <c r="D167" s="30"/>
      <c r="E167" s="90">
        <v>1.0404</v>
      </c>
      <c r="F167" s="26"/>
      <c r="G167" s="31"/>
    </row>
    <row r="168" spans="1:7" s="1" customFormat="1" ht="9.75" customHeight="1" x14ac:dyDescent="0.2">
      <c r="A168" s="4"/>
      <c r="B168" s="91" t="s">
        <v>492</v>
      </c>
      <c r="C168" s="269" t="s">
        <v>1750</v>
      </c>
      <c r="D168" s="208"/>
      <c r="E168" s="208"/>
      <c r="F168" s="208"/>
      <c r="G168" s="270"/>
    </row>
    <row r="169" spans="1:7" s="1" customFormat="1" ht="9.75" x14ac:dyDescent="0.2">
      <c r="A169" s="26"/>
      <c r="B169" s="28"/>
      <c r="C169" s="29"/>
      <c r="D169" s="30"/>
      <c r="E169" s="90">
        <v>0.3135</v>
      </c>
      <c r="F169" s="26"/>
      <c r="G169" s="31"/>
    </row>
    <row r="170" spans="1:7" s="1" customFormat="1" ht="9.75" customHeight="1" x14ac:dyDescent="0.2">
      <c r="A170" s="4"/>
      <c r="B170" s="91" t="s">
        <v>492</v>
      </c>
      <c r="C170" s="269" t="s">
        <v>1751</v>
      </c>
      <c r="D170" s="208"/>
      <c r="E170" s="208"/>
      <c r="F170" s="208"/>
      <c r="G170" s="270"/>
    </row>
    <row r="171" spans="1:7" s="1" customFormat="1" ht="9.75" x14ac:dyDescent="0.2">
      <c r="A171" s="26"/>
      <c r="B171" s="28"/>
      <c r="C171" s="29"/>
      <c r="D171" s="30"/>
      <c r="E171" s="90">
        <v>1.27125</v>
      </c>
      <c r="F171" s="26"/>
      <c r="G171" s="31"/>
    </row>
    <row r="172" spans="1:7" s="1" customFormat="1" ht="9.75" customHeight="1" x14ac:dyDescent="0.2">
      <c r="A172" s="4"/>
      <c r="B172" s="91" t="s">
        <v>492</v>
      </c>
      <c r="C172" s="269" t="s">
        <v>1752</v>
      </c>
      <c r="D172" s="208"/>
      <c r="E172" s="208"/>
      <c r="F172" s="208"/>
      <c r="G172" s="270"/>
    </row>
    <row r="173" spans="1:7" s="1" customFormat="1" ht="9.75" x14ac:dyDescent="0.2">
      <c r="A173" s="26"/>
      <c r="B173" s="28"/>
      <c r="C173" s="29"/>
      <c r="D173" s="30"/>
      <c r="E173" s="90">
        <v>0.41062500000000002</v>
      </c>
      <c r="F173" s="26"/>
      <c r="G173" s="31"/>
    </row>
    <row r="174" spans="1:7" s="1" customFormat="1" ht="9.75" customHeight="1" x14ac:dyDescent="0.2">
      <c r="A174" s="4"/>
      <c r="B174" s="91" t="s">
        <v>492</v>
      </c>
      <c r="C174" s="269" t="s">
        <v>1753</v>
      </c>
      <c r="D174" s="208"/>
      <c r="E174" s="208"/>
      <c r="F174" s="208"/>
      <c r="G174" s="270"/>
    </row>
    <row r="175" spans="1:7" s="1" customFormat="1" ht="9.75" x14ac:dyDescent="0.2">
      <c r="A175" s="26"/>
      <c r="B175" s="28"/>
      <c r="C175" s="29" t="s">
        <v>1265</v>
      </c>
      <c r="D175" s="30"/>
      <c r="E175" s="90">
        <v>4.383</v>
      </c>
      <c r="F175" s="26"/>
      <c r="G175" s="31"/>
    </row>
    <row r="176" spans="1:7" s="1" customFormat="1" ht="9.75" customHeight="1" x14ac:dyDescent="0.2">
      <c r="A176" s="4"/>
      <c r="B176" s="91" t="s">
        <v>492</v>
      </c>
      <c r="C176" s="269" t="s">
        <v>1754</v>
      </c>
      <c r="D176" s="208"/>
      <c r="E176" s="208"/>
      <c r="F176" s="208"/>
      <c r="G176" s="270"/>
    </row>
    <row r="177" spans="1:7" s="1" customFormat="1" ht="9.75" x14ac:dyDescent="0.2">
      <c r="A177" s="26"/>
      <c r="B177" s="28"/>
      <c r="C177" s="29"/>
      <c r="D177" s="30"/>
      <c r="E177" s="90">
        <v>1.2037500000000001</v>
      </c>
      <c r="F177" s="26"/>
      <c r="G177" s="31"/>
    </row>
    <row r="178" spans="1:7" s="1" customFormat="1" ht="9.75" customHeight="1" x14ac:dyDescent="0.2">
      <c r="A178" s="4"/>
      <c r="B178" s="91" t="s">
        <v>492</v>
      </c>
      <c r="C178" s="269" t="s">
        <v>1755</v>
      </c>
      <c r="D178" s="208"/>
      <c r="E178" s="208"/>
      <c r="F178" s="208"/>
      <c r="G178" s="270"/>
    </row>
    <row r="179" spans="1:7" s="1" customFormat="1" ht="9.75" x14ac:dyDescent="0.2">
      <c r="A179" s="26"/>
      <c r="B179" s="28"/>
      <c r="C179" s="29"/>
      <c r="D179" s="30"/>
      <c r="E179" s="90">
        <v>0.87074999999999991</v>
      </c>
      <c r="F179" s="26"/>
      <c r="G179" s="31"/>
    </row>
    <row r="180" spans="1:7" s="1" customFormat="1" ht="9.75" customHeight="1" x14ac:dyDescent="0.2">
      <c r="A180" s="4"/>
      <c r="B180" s="91" t="s">
        <v>492</v>
      </c>
      <c r="C180" s="269" t="s">
        <v>1756</v>
      </c>
      <c r="D180" s="208"/>
      <c r="E180" s="208"/>
      <c r="F180" s="208"/>
      <c r="G180" s="270"/>
    </row>
    <row r="181" spans="1:7" s="1" customFormat="1" ht="9.75" x14ac:dyDescent="0.2">
      <c r="A181" s="26"/>
      <c r="B181" s="28"/>
      <c r="C181" s="29"/>
      <c r="D181" s="30"/>
      <c r="E181" s="90">
        <v>0.35144999999999998</v>
      </c>
      <c r="F181" s="26"/>
      <c r="G181" s="31"/>
    </row>
    <row r="182" spans="1:7" s="1" customFormat="1" ht="9.75" customHeight="1" x14ac:dyDescent="0.2">
      <c r="A182" s="4"/>
      <c r="B182" s="91" t="s">
        <v>492</v>
      </c>
      <c r="C182" s="269" t="s">
        <v>1757</v>
      </c>
      <c r="D182" s="208"/>
      <c r="E182" s="208"/>
      <c r="F182" s="208"/>
      <c r="G182" s="270"/>
    </row>
    <row r="183" spans="1:7" s="1" customFormat="1" ht="9.75" x14ac:dyDescent="0.2">
      <c r="A183" s="26"/>
      <c r="B183" s="28"/>
      <c r="C183" s="29"/>
      <c r="D183" s="30"/>
      <c r="E183" s="90">
        <v>1.9525000000000001</v>
      </c>
      <c r="F183" s="26"/>
      <c r="G183" s="31"/>
    </row>
    <row r="184" spans="1:7" s="1" customFormat="1" ht="9.75" customHeight="1" x14ac:dyDescent="0.2">
      <c r="A184" s="4"/>
      <c r="B184" s="91" t="s">
        <v>492</v>
      </c>
      <c r="C184" s="269" t="s">
        <v>1758</v>
      </c>
      <c r="D184" s="208"/>
      <c r="E184" s="208"/>
      <c r="F184" s="208"/>
      <c r="G184" s="270"/>
    </row>
    <row r="185" spans="1:7" s="1" customFormat="1" ht="9.75" x14ac:dyDescent="0.2">
      <c r="A185" s="26"/>
      <c r="B185" s="28"/>
      <c r="C185" s="29"/>
      <c r="D185" s="30"/>
      <c r="E185" s="90">
        <v>0.38880000000000003</v>
      </c>
      <c r="F185" s="26"/>
      <c r="G185" s="31"/>
    </row>
    <row r="186" spans="1:7" s="1" customFormat="1" ht="9.75" customHeight="1" x14ac:dyDescent="0.2">
      <c r="A186" s="4"/>
      <c r="B186" s="91" t="s">
        <v>492</v>
      </c>
      <c r="C186" s="269" t="s">
        <v>1759</v>
      </c>
      <c r="D186" s="208"/>
      <c r="E186" s="208"/>
      <c r="F186" s="208"/>
      <c r="G186" s="270"/>
    </row>
    <row r="187" spans="1:7" s="1" customFormat="1" ht="9.75" x14ac:dyDescent="0.2">
      <c r="A187" s="26"/>
      <c r="B187" s="28"/>
      <c r="C187" s="29"/>
      <c r="D187" s="30"/>
      <c r="E187" s="90">
        <v>1.056</v>
      </c>
      <c r="F187" s="26"/>
      <c r="G187" s="31"/>
    </row>
    <row r="188" spans="1:7" s="1" customFormat="1" ht="9.75" customHeight="1" x14ac:dyDescent="0.2">
      <c r="A188" s="4"/>
      <c r="B188" s="91" t="s">
        <v>492</v>
      </c>
      <c r="C188" s="269" t="s">
        <v>1760</v>
      </c>
      <c r="D188" s="208"/>
      <c r="E188" s="208"/>
      <c r="F188" s="208"/>
      <c r="G188" s="270"/>
    </row>
    <row r="189" spans="1:7" s="1" customFormat="1" ht="9.75" x14ac:dyDescent="0.2">
      <c r="A189" s="26"/>
      <c r="B189" s="28"/>
      <c r="C189" s="29"/>
      <c r="D189" s="30"/>
      <c r="E189" s="90">
        <v>4.4137500000000003</v>
      </c>
      <c r="F189" s="26"/>
      <c r="G189" s="31"/>
    </row>
    <row r="190" spans="1:7" s="1" customFormat="1" ht="9.75" customHeight="1" x14ac:dyDescent="0.2">
      <c r="A190" s="4"/>
      <c r="B190" s="91" t="s">
        <v>492</v>
      </c>
      <c r="C190" s="269" t="s">
        <v>1761</v>
      </c>
      <c r="D190" s="208"/>
      <c r="E190" s="208"/>
      <c r="F190" s="208"/>
      <c r="G190" s="270"/>
    </row>
    <row r="191" spans="1:7" s="1" customFormat="1" ht="9.75" x14ac:dyDescent="0.2">
      <c r="A191" s="26"/>
      <c r="B191" s="28"/>
      <c r="C191" s="29"/>
      <c r="D191" s="30"/>
      <c r="E191" s="90">
        <v>0.890625</v>
      </c>
      <c r="F191" s="26"/>
      <c r="G191" s="31"/>
    </row>
    <row r="192" spans="1:7" s="1" customFormat="1" ht="9.75" customHeight="1" x14ac:dyDescent="0.2">
      <c r="A192" s="4"/>
      <c r="B192" s="91" t="s">
        <v>492</v>
      </c>
      <c r="C192" s="269" t="s">
        <v>1762</v>
      </c>
      <c r="D192" s="208"/>
      <c r="E192" s="208"/>
      <c r="F192" s="208"/>
      <c r="G192" s="270"/>
    </row>
    <row r="193" spans="1:7" s="1" customFormat="1" ht="9.75" x14ac:dyDescent="0.2">
      <c r="A193" s="26"/>
      <c r="B193" s="28"/>
      <c r="C193" s="29"/>
      <c r="D193" s="30"/>
      <c r="E193" s="90">
        <v>1.0574999999999999</v>
      </c>
      <c r="F193" s="26"/>
      <c r="G193" s="31"/>
    </row>
    <row r="194" spans="1:7" s="1" customFormat="1" ht="9.75" customHeight="1" x14ac:dyDescent="0.2">
      <c r="A194" s="4"/>
      <c r="B194" s="91" t="s">
        <v>492</v>
      </c>
      <c r="C194" s="269" t="s">
        <v>1763</v>
      </c>
      <c r="D194" s="208"/>
      <c r="E194" s="208"/>
      <c r="F194" s="208"/>
      <c r="G194" s="270"/>
    </row>
    <row r="195" spans="1:7" s="1" customFormat="1" ht="9.75" x14ac:dyDescent="0.2">
      <c r="A195" s="26"/>
      <c r="B195" s="28"/>
      <c r="C195" s="29"/>
      <c r="D195" s="30"/>
      <c r="E195" s="90">
        <v>3.3689999999999998</v>
      </c>
      <c r="F195" s="26"/>
      <c r="G195" s="31"/>
    </row>
    <row r="196" spans="1:7" s="1" customFormat="1" ht="9.75" customHeight="1" x14ac:dyDescent="0.2">
      <c r="A196" s="4"/>
      <c r="B196" s="91" t="s">
        <v>492</v>
      </c>
      <c r="C196" s="269" t="s">
        <v>1764</v>
      </c>
      <c r="D196" s="208"/>
      <c r="E196" s="208"/>
      <c r="F196" s="208"/>
      <c r="G196" s="270"/>
    </row>
    <row r="197" spans="1:7" s="1" customFormat="1" ht="9.75" x14ac:dyDescent="0.2">
      <c r="A197" s="26"/>
      <c r="B197" s="28"/>
      <c r="C197" s="29"/>
      <c r="D197" s="30"/>
      <c r="E197" s="90">
        <v>0.76350000000000007</v>
      </c>
      <c r="F197" s="26"/>
      <c r="G197" s="31"/>
    </row>
    <row r="198" spans="1:7" s="1" customFormat="1" ht="9.75" customHeight="1" x14ac:dyDescent="0.2">
      <c r="A198" s="4"/>
      <c r="B198" s="91" t="s">
        <v>492</v>
      </c>
      <c r="C198" s="269" t="s">
        <v>1765</v>
      </c>
      <c r="D198" s="208"/>
      <c r="E198" s="208"/>
      <c r="F198" s="208"/>
      <c r="G198" s="270"/>
    </row>
    <row r="199" spans="1:7" s="1" customFormat="1" ht="9.75" x14ac:dyDescent="0.2">
      <c r="A199" s="26"/>
      <c r="B199" s="28"/>
      <c r="C199" s="29"/>
      <c r="D199" s="30"/>
      <c r="E199" s="90">
        <v>0.82499999999999996</v>
      </c>
      <c r="F199" s="26"/>
      <c r="G199" s="31"/>
    </row>
    <row r="200" spans="1:7" s="1" customFormat="1" ht="9.75" customHeight="1" x14ac:dyDescent="0.2">
      <c r="A200" s="4"/>
      <c r="B200" s="91" t="s">
        <v>492</v>
      </c>
      <c r="C200" s="269" t="s">
        <v>1766</v>
      </c>
      <c r="D200" s="208"/>
      <c r="E200" s="208"/>
      <c r="F200" s="208"/>
      <c r="G200" s="270"/>
    </row>
    <row r="201" spans="1:7" s="1" customFormat="1" ht="9.75" x14ac:dyDescent="0.2">
      <c r="A201" s="26"/>
      <c r="B201" s="28"/>
      <c r="C201" s="29"/>
      <c r="D201" s="30"/>
      <c r="E201" s="90">
        <v>2.016</v>
      </c>
      <c r="F201" s="26"/>
      <c r="G201" s="31"/>
    </row>
    <row r="202" spans="1:7" s="1" customFormat="1" ht="9.75" customHeight="1" x14ac:dyDescent="0.2">
      <c r="A202" s="4"/>
      <c r="B202" s="91" t="s">
        <v>492</v>
      </c>
      <c r="C202" s="269" t="s">
        <v>1767</v>
      </c>
      <c r="D202" s="208"/>
      <c r="E202" s="208"/>
      <c r="F202" s="208"/>
      <c r="G202" s="270"/>
    </row>
    <row r="203" spans="1:7" s="1" customFormat="1" ht="9.75" x14ac:dyDescent="0.2">
      <c r="A203" s="26"/>
      <c r="B203" s="28"/>
      <c r="C203" s="29"/>
      <c r="D203" s="30"/>
      <c r="E203" s="90">
        <v>0.495</v>
      </c>
      <c r="F203" s="26"/>
      <c r="G203" s="31"/>
    </row>
    <row r="204" spans="1:7" s="1" customFormat="1" ht="9.75" customHeight="1" x14ac:dyDescent="0.2">
      <c r="A204" s="4"/>
      <c r="B204" s="91" t="s">
        <v>492</v>
      </c>
      <c r="C204" s="269" t="s">
        <v>1768</v>
      </c>
      <c r="D204" s="208"/>
      <c r="E204" s="208"/>
      <c r="F204" s="208"/>
      <c r="G204" s="270"/>
    </row>
    <row r="205" spans="1:7" s="1" customFormat="1" ht="9.75" x14ac:dyDescent="0.2">
      <c r="A205" s="26"/>
      <c r="B205" s="28"/>
      <c r="C205" s="29"/>
      <c r="D205" s="30"/>
      <c r="E205" s="90">
        <v>0.126</v>
      </c>
      <c r="F205" s="26"/>
      <c r="G205" s="31"/>
    </row>
    <row r="206" spans="1:7" s="1" customFormat="1" ht="9.75" customHeight="1" x14ac:dyDescent="0.2">
      <c r="A206" s="4"/>
      <c r="B206" s="91" t="s">
        <v>492</v>
      </c>
      <c r="C206" s="269" t="s">
        <v>1769</v>
      </c>
      <c r="D206" s="208"/>
      <c r="E206" s="208"/>
      <c r="F206" s="208"/>
      <c r="G206" s="270"/>
    </row>
    <row r="207" spans="1:7" s="1" customFormat="1" ht="9.75" x14ac:dyDescent="0.2">
      <c r="A207" s="26"/>
      <c r="B207" s="28"/>
      <c r="C207" s="29" t="s">
        <v>1770</v>
      </c>
      <c r="D207" s="30"/>
      <c r="E207" s="90">
        <v>0.23624999999999999</v>
      </c>
      <c r="F207" s="26"/>
      <c r="G207" s="31"/>
    </row>
    <row r="208" spans="1:7" s="1" customFormat="1" ht="9.75" customHeight="1" x14ac:dyDescent="0.2">
      <c r="A208" s="4"/>
      <c r="B208" s="91" t="s">
        <v>492</v>
      </c>
      <c r="C208" s="269" t="s">
        <v>1771</v>
      </c>
      <c r="D208" s="208"/>
      <c r="E208" s="208"/>
      <c r="F208" s="208"/>
      <c r="G208" s="270"/>
    </row>
    <row r="209" spans="1:7" s="1" customFormat="1" ht="9.75" x14ac:dyDescent="0.2">
      <c r="A209" s="26"/>
      <c r="B209" s="28"/>
      <c r="C209" s="29"/>
      <c r="D209" s="30"/>
      <c r="E209" s="90">
        <v>0.18284999999999998</v>
      </c>
      <c r="F209" s="26"/>
      <c r="G209" s="31"/>
    </row>
    <row r="210" spans="1:7" s="1" customFormat="1" ht="9.75" customHeight="1" x14ac:dyDescent="0.2">
      <c r="A210" s="4"/>
      <c r="B210" s="91" t="s">
        <v>492</v>
      </c>
      <c r="C210" s="269" t="s">
        <v>1772</v>
      </c>
      <c r="D210" s="208"/>
      <c r="E210" s="208"/>
      <c r="F210" s="208"/>
      <c r="G210" s="270"/>
    </row>
    <row r="211" spans="1:7" s="1" customFormat="1" ht="9.75" x14ac:dyDescent="0.2">
      <c r="A211" s="26"/>
      <c r="B211" s="28"/>
      <c r="C211" s="29"/>
      <c r="D211" s="30"/>
      <c r="E211" s="90">
        <v>0.905775</v>
      </c>
      <c r="F211" s="26"/>
      <c r="G211" s="31"/>
    </row>
    <row r="212" spans="1:7" s="1" customFormat="1" ht="9.75" customHeight="1" x14ac:dyDescent="0.2">
      <c r="A212" s="4"/>
      <c r="B212" s="91" t="s">
        <v>492</v>
      </c>
      <c r="C212" s="269" t="s">
        <v>1773</v>
      </c>
      <c r="D212" s="208"/>
      <c r="E212" s="208"/>
      <c r="F212" s="208"/>
      <c r="G212" s="270"/>
    </row>
    <row r="213" spans="1:7" s="1" customFormat="1" ht="9.75" x14ac:dyDescent="0.2">
      <c r="A213" s="26"/>
      <c r="B213" s="28"/>
      <c r="C213" s="29"/>
      <c r="D213" s="30"/>
      <c r="E213" s="90">
        <v>0.16497000000000001</v>
      </c>
      <c r="F213" s="26"/>
      <c r="G213" s="31"/>
    </row>
    <row r="214" spans="1:7" s="1" customFormat="1" ht="9.75" customHeight="1" x14ac:dyDescent="0.2">
      <c r="A214" s="4"/>
      <c r="B214" s="91" t="s">
        <v>492</v>
      </c>
      <c r="C214" s="269" t="s">
        <v>1774</v>
      </c>
      <c r="D214" s="208"/>
      <c r="E214" s="208"/>
      <c r="F214" s="208"/>
      <c r="G214" s="270"/>
    </row>
    <row r="215" spans="1:7" s="1" customFormat="1" ht="9.75" x14ac:dyDescent="0.2">
      <c r="A215" s="26"/>
      <c r="B215" s="28"/>
      <c r="C215" s="29" t="s">
        <v>1290</v>
      </c>
      <c r="D215" s="30"/>
      <c r="E215" s="90">
        <v>6.0498000000000003</v>
      </c>
      <c r="F215" s="26"/>
      <c r="G215" s="31"/>
    </row>
    <row r="216" spans="1:7" s="1" customFormat="1" ht="9.75" customHeight="1" x14ac:dyDescent="0.2">
      <c r="A216" s="4"/>
      <c r="B216" s="91" t="s">
        <v>492</v>
      </c>
      <c r="C216" s="269" t="s">
        <v>1775</v>
      </c>
      <c r="D216" s="208"/>
      <c r="E216" s="208"/>
      <c r="F216" s="208"/>
      <c r="G216" s="270"/>
    </row>
    <row r="217" spans="1:7" s="1" customFormat="1" ht="9.75" x14ac:dyDescent="0.2">
      <c r="A217" s="26"/>
      <c r="B217" s="28"/>
      <c r="C217" s="29"/>
      <c r="D217" s="30"/>
      <c r="E217" s="90">
        <v>0.38880000000000003</v>
      </c>
      <c r="F217" s="26"/>
      <c r="G217" s="31"/>
    </row>
    <row r="218" spans="1:7" s="1" customFormat="1" ht="9.75" customHeight="1" x14ac:dyDescent="0.2">
      <c r="A218" s="4"/>
      <c r="B218" s="91" t="s">
        <v>492</v>
      </c>
      <c r="C218" s="269" t="s">
        <v>1776</v>
      </c>
      <c r="D218" s="208"/>
      <c r="E218" s="208"/>
      <c r="F218" s="208"/>
      <c r="G218" s="270"/>
    </row>
    <row r="219" spans="1:7" s="1" customFormat="1" ht="9.75" x14ac:dyDescent="0.2">
      <c r="A219" s="26"/>
      <c r="B219" s="28"/>
      <c r="C219" s="29"/>
      <c r="D219" s="30"/>
      <c r="E219" s="90">
        <v>0.2928</v>
      </c>
      <c r="F219" s="26"/>
      <c r="G219" s="31"/>
    </row>
    <row r="220" spans="1:7" s="1" customFormat="1" ht="9.75" customHeight="1" x14ac:dyDescent="0.2">
      <c r="A220" s="4"/>
      <c r="B220" s="91" t="s">
        <v>492</v>
      </c>
      <c r="C220" s="269" t="s">
        <v>1777</v>
      </c>
      <c r="D220" s="208"/>
      <c r="E220" s="208"/>
      <c r="F220" s="208"/>
      <c r="G220" s="270"/>
    </row>
    <row r="221" spans="1:7" s="1" customFormat="1" ht="9.75" x14ac:dyDescent="0.2">
      <c r="A221" s="26"/>
      <c r="B221" s="28"/>
      <c r="C221" s="29"/>
      <c r="D221" s="30"/>
      <c r="E221" s="90">
        <v>0.66825000000000001</v>
      </c>
      <c r="F221" s="26"/>
      <c r="G221" s="31"/>
    </row>
    <row r="222" spans="1:7" s="1" customFormat="1" ht="9.75" customHeight="1" x14ac:dyDescent="0.2">
      <c r="A222" s="4"/>
      <c r="B222" s="91" t="s">
        <v>492</v>
      </c>
      <c r="C222" s="269" t="s">
        <v>1778</v>
      </c>
      <c r="D222" s="208"/>
      <c r="E222" s="208"/>
      <c r="F222" s="208"/>
      <c r="G222" s="270"/>
    </row>
    <row r="223" spans="1:7" s="1" customFormat="1" ht="9.75" x14ac:dyDescent="0.2">
      <c r="A223" s="26"/>
      <c r="B223" s="28"/>
      <c r="C223" s="29"/>
      <c r="D223" s="30"/>
      <c r="E223" s="90">
        <v>0.96525000000000005</v>
      </c>
      <c r="F223" s="26"/>
      <c r="G223" s="31"/>
    </row>
    <row r="224" spans="1:7" s="1" customFormat="1" ht="9.75" customHeight="1" x14ac:dyDescent="0.2">
      <c r="A224" s="4"/>
      <c r="B224" s="91" t="s">
        <v>492</v>
      </c>
      <c r="C224" s="269" t="s">
        <v>1779</v>
      </c>
      <c r="D224" s="208"/>
      <c r="E224" s="208"/>
      <c r="F224" s="208"/>
      <c r="G224" s="270"/>
    </row>
    <row r="225" spans="1:7" s="1" customFormat="1" ht="9.75" x14ac:dyDescent="0.2">
      <c r="A225" s="26"/>
      <c r="B225" s="28"/>
      <c r="C225" s="29"/>
      <c r="D225" s="30"/>
      <c r="E225" s="90">
        <v>0.19057499999999999</v>
      </c>
      <c r="F225" s="26"/>
      <c r="G225" s="31"/>
    </row>
    <row r="226" spans="1:7" s="1" customFormat="1" ht="9.75" customHeight="1" x14ac:dyDescent="0.2">
      <c r="A226" s="4"/>
      <c r="B226" s="91" t="s">
        <v>492</v>
      </c>
      <c r="C226" s="269" t="s">
        <v>1780</v>
      </c>
      <c r="D226" s="208"/>
      <c r="E226" s="208"/>
      <c r="F226" s="208"/>
      <c r="G226" s="270"/>
    </row>
    <row r="227" spans="1:7" s="1" customFormat="1" ht="9.75" x14ac:dyDescent="0.2">
      <c r="A227" s="26"/>
      <c r="B227" s="28"/>
      <c r="C227" s="29"/>
      <c r="D227" s="30"/>
      <c r="E227" s="90">
        <v>2.9279999999999999</v>
      </c>
      <c r="F227" s="26"/>
      <c r="G227" s="31"/>
    </row>
    <row r="228" spans="1:7" s="1" customFormat="1" ht="9.75" customHeight="1" x14ac:dyDescent="0.2">
      <c r="A228" s="4"/>
      <c r="B228" s="91" t="s">
        <v>492</v>
      </c>
      <c r="C228" s="269" t="s">
        <v>1781</v>
      </c>
      <c r="D228" s="208"/>
      <c r="E228" s="208"/>
      <c r="F228" s="208"/>
      <c r="G228" s="270"/>
    </row>
    <row r="229" spans="1:7" s="1" customFormat="1" ht="9.75" x14ac:dyDescent="0.2">
      <c r="A229" s="26"/>
      <c r="B229" s="28"/>
      <c r="C229" s="29"/>
      <c r="D229" s="30"/>
      <c r="E229" s="90">
        <v>1.095</v>
      </c>
      <c r="F229" s="26"/>
      <c r="G229" s="31"/>
    </row>
    <row r="230" spans="1:7" s="1" customFormat="1" ht="9.75" customHeight="1" x14ac:dyDescent="0.2">
      <c r="A230" s="4"/>
      <c r="B230" s="91" t="s">
        <v>492</v>
      </c>
      <c r="C230" s="269" t="s">
        <v>1782</v>
      </c>
      <c r="D230" s="208"/>
      <c r="E230" s="208"/>
      <c r="F230" s="208"/>
      <c r="G230" s="270"/>
    </row>
    <row r="231" spans="1:7" s="1" customFormat="1" ht="9.75" x14ac:dyDescent="0.2">
      <c r="A231" s="26"/>
      <c r="B231" s="28"/>
      <c r="C231" s="29"/>
      <c r="D231" s="30"/>
      <c r="E231" s="90">
        <v>0.35249999999999998</v>
      </c>
      <c r="F231" s="26"/>
      <c r="G231" s="31"/>
    </row>
    <row r="232" spans="1:7" s="1" customFormat="1" ht="9.75" customHeight="1" x14ac:dyDescent="0.2">
      <c r="A232" s="4"/>
      <c r="B232" s="91" t="s">
        <v>492</v>
      </c>
      <c r="C232" s="269" t="s">
        <v>1783</v>
      </c>
      <c r="D232" s="208"/>
      <c r="E232" s="208"/>
      <c r="F232" s="208"/>
      <c r="G232" s="270"/>
    </row>
    <row r="233" spans="1:7" s="1" customFormat="1" ht="9.75" x14ac:dyDescent="0.2">
      <c r="A233" s="26"/>
      <c r="B233" s="28"/>
      <c r="C233" s="29" t="s">
        <v>1678</v>
      </c>
      <c r="D233" s="30"/>
      <c r="E233" s="90">
        <v>5.9819999999999993</v>
      </c>
      <c r="F233" s="26"/>
      <c r="G233" s="31"/>
    </row>
    <row r="234" spans="1:7" s="1" customFormat="1" ht="9.75" customHeight="1" x14ac:dyDescent="0.2">
      <c r="A234" s="4"/>
      <c r="B234" s="91" t="s">
        <v>492</v>
      </c>
      <c r="C234" s="269" t="s">
        <v>1784</v>
      </c>
      <c r="D234" s="208"/>
      <c r="E234" s="208"/>
      <c r="F234" s="208"/>
      <c r="G234" s="270"/>
    </row>
    <row r="235" spans="1:7" s="1" customFormat="1" ht="9.75" x14ac:dyDescent="0.2">
      <c r="A235" s="26"/>
      <c r="B235" s="28"/>
      <c r="C235" s="29"/>
      <c r="D235" s="30"/>
      <c r="E235" s="90">
        <v>0.3357</v>
      </c>
      <c r="F235" s="26"/>
      <c r="G235" s="31"/>
    </row>
    <row r="236" spans="1:7" s="1" customFormat="1" ht="9.75" customHeight="1" x14ac:dyDescent="0.2">
      <c r="A236" s="4"/>
      <c r="B236" s="91" t="s">
        <v>492</v>
      </c>
      <c r="C236" s="269" t="s">
        <v>1785</v>
      </c>
      <c r="D236" s="208"/>
      <c r="E236" s="208"/>
      <c r="F236" s="208"/>
      <c r="G236" s="270"/>
    </row>
    <row r="237" spans="1:7" s="1" customFormat="1" ht="9.75" x14ac:dyDescent="0.2">
      <c r="A237" s="26"/>
      <c r="B237" s="28"/>
      <c r="C237" s="29"/>
      <c r="D237" s="30"/>
      <c r="E237" s="90">
        <v>1.7194800000000001</v>
      </c>
      <c r="F237" s="26"/>
      <c r="G237" s="31"/>
    </row>
    <row r="238" spans="1:7" s="1" customFormat="1" ht="9.75" customHeight="1" x14ac:dyDescent="0.2">
      <c r="A238" s="4"/>
      <c r="B238" s="91" t="s">
        <v>492</v>
      </c>
      <c r="C238" s="269" t="s">
        <v>1786</v>
      </c>
      <c r="D238" s="208"/>
      <c r="E238" s="208"/>
      <c r="F238" s="208"/>
      <c r="G238" s="270"/>
    </row>
    <row r="239" spans="1:7" s="1" customFormat="1" ht="9.75" x14ac:dyDescent="0.2">
      <c r="A239" s="32">
        <f>A163+1</f>
        <v>40</v>
      </c>
      <c r="B239" s="28" t="s">
        <v>1787</v>
      </c>
      <c r="C239" s="29" t="s">
        <v>1788</v>
      </c>
      <c r="D239" s="30" t="s">
        <v>564</v>
      </c>
      <c r="E239" s="95">
        <v>419.85602999999998</v>
      </c>
      <c r="F239" s="135"/>
      <c r="G239" s="35">
        <f>E239*F239</f>
        <v>0</v>
      </c>
    </row>
    <row r="240" spans="1:7" s="1" customFormat="1" ht="9.75" customHeight="1" x14ac:dyDescent="0.2">
      <c r="A240" s="4"/>
      <c r="B240" s="91" t="s">
        <v>492</v>
      </c>
      <c r="C240" s="269" t="s">
        <v>1789</v>
      </c>
      <c r="D240" s="208"/>
      <c r="E240" s="208"/>
      <c r="F240" s="208"/>
      <c r="G240" s="270"/>
    </row>
    <row r="241" spans="1:7" s="1" customFormat="1" ht="9.75" x14ac:dyDescent="0.2">
      <c r="A241" s="26"/>
      <c r="B241" s="28"/>
      <c r="C241" s="29" t="s">
        <v>1318</v>
      </c>
      <c r="D241" s="30"/>
      <c r="E241" s="90">
        <v>25.045274999999997</v>
      </c>
      <c r="F241" s="26"/>
      <c r="G241" s="31"/>
    </row>
    <row r="242" spans="1:7" s="1" customFormat="1" ht="9.75" customHeight="1" x14ac:dyDescent="0.2">
      <c r="A242" s="4"/>
      <c r="B242" s="91" t="s">
        <v>492</v>
      </c>
      <c r="C242" s="269" t="s">
        <v>1790</v>
      </c>
      <c r="D242" s="208"/>
      <c r="E242" s="208"/>
      <c r="F242" s="208"/>
      <c r="G242" s="270"/>
    </row>
    <row r="243" spans="1:7" s="1" customFormat="1" ht="9.75" x14ac:dyDescent="0.2">
      <c r="A243" s="26"/>
      <c r="B243" s="28"/>
      <c r="C243" s="29" t="s">
        <v>1265</v>
      </c>
      <c r="D243" s="30"/>
      <c r="E243" s="90">
        <v>195.06414999999998</v>
      </c>
      <c r="F243" s="26"/>
      <c r="G243" s="31"/>
    </row>
    <row r="244" spans="1:7" s="1" customFormat="1" ht="19.5" customHeight="1" x14ac:dyDescent="0.2">
      <c r="A244" s="4"/>
      <c r="B244" s="91" t="s">
        <v>492</v>
      </c>
      <c r="C244" s="269" t="s">
        <v>1791</v>
      </c>
      <c r="D244" s="208"/>
      <c r="E244" s="208"/>
      <c r="F244" s="208"/>
      <c r="G244" s="270"/>
    </row>
    <row r="245" spans="1:7" s="1" customFormat="1" ht="9.75" x14ac:dyDescent="0.2">
      <c r="A245" s="26"/>
      <c r="B245" s="28"/>
      <c r="C245" s="29" t="s">
        <v>1770</v>
      </c>
      <c r="D245" s="30"/>
      <c r="E245" s="90">
        <v>12.811</v>
      </c>
      <c r="F245" s="26"/>
      <c r="G245" s="31"/>
    </row>
    <row r="246" spans="1:7" s="1" customFormat="1" ht="9.75" customHeight="1" x14ac:dyDescent="0.2">
      <c r="A246" s="4"/>
      <c r="B246" s="91" t="s">
        <v>492</v>
      </c>
      <c r="C246" s="269" t="s">
        <v>1792</v>
      </c>
      <c r="D246" s="208"/>
      <c r="E246" s="208"/>
      <c r="F246" s="208"/>
      <c r="G246" s="270"/>
    </row>
    <row r="247" spans="1:7" s="1" customFormat="1" ht="9.75" x14ac:dyDescent="0.2">
      <c r="A247" s="26"/>
      <c r="B247" s="28"/>
      <c r="C247" s="29" t="s">
        <v>1290</v>
      </c>
      <c r="D247" s="30"/>
      <c r="E247" s="90">
        <v>94.698474999999988</v>
      </c>
      <c r="F247" s="26"/>
      <c r="G247" s="31"/>
    </row>
    <row r="248" spans="1:7" s="1" customFormat="1" ht="9.75" customHeight="1" x14ac:dyDescent="0.2">
      <c r="A248" s="4"/>
      <c r="B248" s="91" t="s">
        <v>492</v>
      </c>
      <c r="C248" s="269" t="s">
        <v>1793</v>
      </c>
      <c r="D248" s="208"/>
      <c r="E248" s="208"/>
      <c r="F248" s="208"/>
      <c r="G248" s="270"/>
    </row>
    <row r="249" spans="1:7" s="1" customFormat="1" ht="9.75" x14ac:dyDescent="0.2">
      <c r="A249" s="26"/>
      <c r="B249" s="28"/>
      <c r="C249" s="29" t="s">
        <v>1678</v>
      </c>
      <c r="D249" s="30"/>
      <c r="E249" s="90">
        <v>61.618379999999995</v>
      </c>
      <c r="F249" s="26"/>
      <c r="G249" s="31"/>
    </row>
    <row r="250" spans="1:7" s="1" customFormat="1" ht="9.75" customHeight="1" x14ac:dyDescent="0.2">
      <c r="A250" s="4"/>
      <c r="B250" s="91" t="s">
        <v>492</v>
      </c>
      <c r="C250" s="269" t="s">
        <v>1794</v>
      </c>
      <c r="D250" s="208"/>
      <c r="E250" s="208"/>
      <c r="F250" s="208"/>
      <c r="G250" s="270"/>
    </row>
    <row r="251" spans="1:7" s="1" customFormat="1" ht="9.75" x14ac:dyDescent="0.2">
      <c r="A251" s="26"/>
      <c r="B251" s="28"/>
      <c r="C251" s="29" t="s">
        <v>1795</v>
      </c>
      <c r="D251" s="30"/>
      <c r="E251" s="90">
        <v>30.618749999999999</v>
      </c>
      <c r="F251" s="26"/>
      <c r="G251" s="31"/>
    </row>
    <row r="252" spans="1:7" s="1" customFormat="1" ht="9.75" customHeight="1" x14ac:dyDescent="0.2">
      <c r="A252" s="4"/>
      <c r="B252" s="91" t="s">
        <v>492</v>
      </c>
      <c r="C252" s="269" t="s">
        <v>1796</v>
      </c>
      <c r="D252" s="208"/>
      <c r="E252" s="208"/>
      <c r="F252" s="208"/>
      <c r="G252" s="270"/>
    </row>
    <row r="253" spans="1:7" s="1" customFormat="1" ht="9.75" x14ac:dyDescent="0.2">
      <c r="A253" s="32">
        <f>A239+1</f>
        <v>41</v>
      </c>
      <c r="B253" s="28" t="s">
        <v>1797</v>
      </c>
      <c r="C253" s="29" t="s">
        <v>1798</v>
      </c>
      <c r="D253" s="30" t="s">
        <v>564</v>
      </c>
      <c r="E253" s="95">
        <v>419.85602999999998</v>
      </c>
      <c r="F253" s="135"/>
      <c r="G253" s="35">
        <f>E253*F253</f>
        <v>0</v>
      </c>
    </row>
    <row r="254" spans="1:7" s="1" customFormat="1" ht="9.75" customHeight="1" x14ac:dyDescent="0.2">
      <c r="A254" s="4"/>
      <c r="B254" s="91" t="s">
        <v>492</v>
      </c>
      <c r="C254" s="269" t="s">
        <v>1799</v>
      </c>
      <c r="D254" s="208"/>
      <c r="E254" s="208"/>
      <c r="F254" s="208"/>
      <c r="G254" s="270"/>
    </row>
    <row r="255" spans="1:7" s="1" customFormat="1" ht="9.75" x14ac:dyDescent="0.2">
      <c r="A255" s="142">
        <f>A253+1</f>
        <v>42</v>
      </c>
      <c r="B255" s="28" t="s">
        <v>1800</v>
      </c>
      <c r="C255" s="29" t="s">
        <v>1801</v>
      </c>
      <c r="D255" s="30" t="s">
        <v>598</v>
      </c>
      <c r="E255" s="90">
        <v>13.427</v>
      </c>
      <c r="F255" s="135"/>
      <c r="G255" s="35">
        <f>E255*F255</f>
        <v>0</v>
      </c>
    </row>
    <row r="256" spans="1:7" s="1" customFormat="1" ht="9.75" customHeight="1" x14ac:dyDescent="0.2">
      <c r="A256" s="4"/>
      <c r="B256" s="91" t="s">
        <v>492</v>
      </c>
      <c r="C256" s="269" t="s">
        <v>2427</v>
      </c>
      <c r="D256" s="208"/>
      <c r="E256" s="208"/>
      <c r="F256" s="208"/>
      <c r="G256" s="270"/>
    </row>
    <row r="257" spans="1:7" s="1" customFormat="1" ht="9.75" x14ac:dyDescent="0.2">
      <c r="A257" s="32">
        <f>A255+1</f>
        <v>43</v>
      </c>
      <c r="B257" s="28" t="s">
        <v>1802</v>
      </c>
      <c r="C257" s="29" t="s">
        <v>1803</v>
      </c>
      <c r="D257" s="30" t="s">
        <v>604</v>
      </c>
      <c r="E257" s="33">
        <v>42</v>
      </c>
      <c r="F257" s="135"/>
      <c r="G257" s="35">
        <f>E257*F257</f>
        <v>0</v>
      </c>
    </row>
    <row r="258" spans="1:7" s="1" customFormat="1" ht="9.75" customHeight="1" x14ac:dyDescent="0.2">
      <c r="A258" s="4"/>
      <c r="B258" s="91" t="s">
        <v>492</v>
      </c>
      <c r="C258" s="269" t="s">
        <v>1804</v>
      </c>
      <c r="D258" s="208"/>
      <c r="E258" s="208"/>
      <c r="F258" s="208"/>
      <c r="G258" s="270"/>
    </row>
    <row r="259" spans="1:7" s="1" customFormat="1" ht="9.75" x14ac:dyDescent="0.2">
      <c r="A259" s="26"/>
      <c r="B259" s="28"/>
      <c r="C259" s="29" t="s">
        <v>1805</v>
      </c>
      <c r="D259" s="30"/>
      <c r="E259" s="90">
        <v>42</v>
      </c>
      <c r="F259" s="26"/>
      <c r="G259" s="31"/>
    </row>
    <row r="260" spans="1:7" s="1" customFormat="1" ht="9.75" customHeight="1" x14ac:dyDescent="0.2">
      <c r="A260" s="4"/>
      <c r="B260" s="91" t="s">
        <v>492</v>
      </c>
      <c r="C260" s="269" t="s">
        <v>1806</v>
      </c>
      <c r="D260" s="208"/>
      <c r="E260" s="208"/>
      <c r="F260" s="208"/>
      <c r="G260" s="270"/>
    </row>
    <row r="261" spans="1:7" s="1" customFormat="1" ht="9.75" x14ac:dyDescent="0.2">
      <c r="A261" s="32">
        <f>A257+1</f>
        <v>44</v>
      </c>
      <c r="B261" s="28" t="s">
        <v>1807</v>
      </c>
      <c r="C261" s="29" t="s">
        <v>1808</v>
      </c>
      <c r="D261" s="30" t="s">
        <v>581</v>
      </c>
      <c r="E261" s="88">
        <v>296.09999999999997</v>
      </c>
      <c r="F261" s="135"/>
      <c r="G261" s="35">
        <f>E261*F261</f>
        <v>0</v>
      </c>
    </row>
    <row r="262" spans="1:7" s="1" customFormat="1" ht="9.75" customHeight="1" x14ac:dyDescent="0.2">
      <c r="A262" s="4"/>
      <c r="B262" s="91" t="s">
        <v>492</v>
      </c>
      <c r="C262" s="269" t="s">
        <v>1809</v>
      </c>
      <c r="D262" s="208"/>
      <c r="E262" s="208"/>
      <c r="F262" s="208"/>
      <c r="G262" s="270"/>
    </row>
    <row r="263" spans="1:7" s="1" customFormat="1" ht="9.75" x14ac:dyDescent="0.2">
      <c r="A263" s="32">
        <f>A261+1</f>
        <v>45</v>
      </c>
      <c r="B263" s="28" t="s">
        <v>1810</v>
      </c>
      <c r="C263" s="29" t="s">
        <v>1811</v>
      </c>
      <c r="D263" s="30" t="s">
        <v>604</v>
      </c>
      <c r="E263" s="33">
        <v>24</v>
      </c>
      <c r="F263" s="135"/>
      <c r="G263" s="35">
        <f>E263*F263</f>
        <v>0</v>
      </c>
    </row>
    <row r="264" spans="1:7" s="1" customFormat="1" ht="9.75" customHeight="1" x14ac:dyDescent="0.2">
      <c r="A264" s="4"/>
      <c r="B264" s="91" t="s">
        <v>492</v>
      </c>
      <c r="C264" s="269" t="s">
        <v>1812</v>
      </c>
      <c r="D264" s="208"/>
      <c r="E264" s="208"/>
      <c r="F264" s="208"/>
      <c r="G264" s="270"/>
    </row>
    <row r="265" spans="1:7" s="1" customFormat="1" ht="9.75" x14ac:dyDescent="0.2">
      <c r="A265" s="26"/>
      <c r="B265" s="28"/>
      <c r="C265" s="29" t="s">
        <v>1805</v>
      </c>
      <c r="D265" s="30"/>
      <c r="E265" s="33">
        <v>24</v>
      </c>
      <c r="F265" s="26"/>
      <c r="G265" s="31"/>
    </row>
    <row r="266" spans="1:7" s="1" customFormat="1" ht="9.75" x14ac:dyDescent="0.2">
      <c r="A266" s="32">
        <f>A263+1</f>
        <v>46</v>
      </c>
      <c r="B266" s="28" t="s">
        <v>1813</v>
      </c>
      <c r="C266" s="29" t="s">
        <v>1814</v>
      </c>
      <c r="D266" s="30" t="s">
        <v>581</v>
      </c>
      <c r="E266" s="88">
        <v>80.400000000000006</v>
      </c>
      <c r="F266" s="135"/>
      <c r="G266" s="35">
        <f>E266*F266</f>
        <v>0</v>
      </c>
    </row>
    <row r="267" spans="1:7" s="1" customFormat="1" ht="9.75" customHeight="1" x14ac:dyDescent="0.2">
      <c r="A267" s="4"/>
      <c r="B267" s="91" t="s">
        <v>492</v>
      </c>
      <c r="C267" s="269" t="s">
        <v>1815</v>
      </c>
      <c r="D267" s="208"/>
      <c r="E267" s="208"/>
      <c r="F267" s="208"/>
      <c r="G267" s="270"/>
    </row>
    <row r="268" spans="1:7" s="1" customFormat="1" ht="9.75" x14ac:dyDescent="0.2">
      <c r="A268" s="32">
        <f>A266+1</f>
        <v>47</v>
      </c>
      <c r="B268" s="28" t="s">
        <v>1816</v>
      </c>
      <c r="C268" s="29" t="s">
        <v>1817</v>
      </c>
      <c r="D268" s="30" t="s">
        <v>581</v>
      </c>
      <c r="E268" s="88">
        <v>320.45</v>
      </c>
      <c r="F268" s="135"/>
      <c r="G268" s="35">
        <f>E268*F268</f>
        <v>0</v>
      </c>
    </row>
    <row r="269" spans="1:7" s="1" customFormat="1" ht="9.75" customHeight="1" x14ac:dyDescent="0.2">
      <c r="A269" s="4"/>
      <c r="B269" s="91" t="s">
        <v>492</v>
      </c>
      <c r="C269" s="269" t="s">
        <v>1818</v>
      </c>
      <c r="D269" s="208"/>
      <c r="E269" s="208"/>
      <c r="F269" s="208"/>
      <c r="G269" s="270"/>
    </row>
    <row r="270" spans="1:7" s="1" customFormat="1" ht="9.75" x14ac:dyDescent="0.2">
      <c r="A270" s="26"/>
      <c r="B270" s="28"/>
      <c r="C270" s="29" t="s">
        <v>1819</v>
      </c>
      <c r="D270" s="30"/>
      <c r="E270" s="90">
        <v>320.45</v>
      </c>
      <c r="F270" s="26"/>
      <c r="G270" s="31"/>
    </row>
    <row r="271" spans="1:7" s="1" customFormat="1" ht="9.75" customHeight="1" x14ac:dyDescent="0.2">
      <c r="A271" s="4"/>
      <c r="B271" s="91" t="s">
        <v>492</v>
      </c>
      <c r="C271" s="269" t="s">
        <v>1820</v>
      </c>
      <c r="D271" s="208"/>
      <c r="E271" s="208"/>
      <c r="F271" s="208"/>
      <c r="G271" s="270"/>
    </row>
    <row r="272" spans="1:7" s="1" customFormat="1" ht="9.75" x14ac:dyDescent="0.2">
      <c r="A272" s="32">
        <f>A268+1</f>
        <v>48</v>
      </c>
      <c r="B272" s="28" t="s">
        <v>1821</v>
      </c>
      <c r="C272" s="29" t="s">
        <v>1822</v>
      </c>
      <c r="D272" s="30" t="s">
        <v>564</v>
      </c>
      <c r="E272" s="95">
        <v>497.63170000000002</v>
      </c>
      <c r="F272" s="135"/>
      <c r="G272" s="35">
        <f>E272*F272</f>
        <v>0</v>
      </c>
    </row>
    <row r="273" spans="1:7" s="1" customFormat="1" ht="9.75" customHeight="1" x14ac:dyDescent="0.2">
      <c r="A273" s="4"/>
      <c r="B273" s="91" t="s">
        <v>492</v>
      </c>
      <c r="C273" s="269" t="s">
        <v>1823</v>
      </c>
      <c r="D273" s="208"/>
      <c r="E273" s="208"/>
      <c r="F273" s="208"/>
      <c r="G273" s="270"/>
    </row>
    <row r="274" spans="1:7" s="1" customFormat="1" ht="9.75" x14ac:dyDescent="0.2">
      <c r="A274" s="26"/>
      <c r="B274" s="28"/>
      <c r="C274" s="29" t="s">
        <v>1824</v>
      </c>
      <c r="D274" s="30"/>
      <c r="E274" s="90">
        <v>46.036699999999996</v>
      </c>
      <c r="F274" s="26"/>
      <c r="G274" s="31"/>
    </row>
    <row r="275" spans="1:7" s="1" customFormat="1" ht="9.75" customHeight="1" x14ac:dyDescent="0.2">
      <c r="A275" s="4"/>
      <c r="B275" s="91" t="s">
        <v>492</v>
      </c>
      <c r="C275" s="269" t="s">
        <v>1825</v>
      </c>
      <c r="D275" s="208"/>
      <c r="E275" s="208"/>
      <c r="F275" s="208"/>
      <c r="G275" s="270"/>
    </row>
    <row r="276" spans="1:7" s="1" customFormat="1" ht="9.75" x14ac:dyDescent="0.2">
      <c r="A276" s="26"/>
      <c r="B276" s="28"/>
      <c r="C276" s="29" t="s">
        <v>1805</v>
      </c>
      <c r="D276" s="30"/>
      <c r="E276" s="90">
        <v>38.594999999999999</v>
      </c>
      <c r="F276" s="26"/>
      <c r="G276" s="31"/>
    </row>
    <row r="277" spans="1:7" s="1" customFormat="1" ht="9.75" customHeight="1" x14ac:dyDescent="0.2">
      <c r="A277" s="4"/>
      <c r="B277" s="91" t="s">
        <v>492</v>
      </c>
      <c r="C277" s="269" t="s">
        <v>1826</v>
      </c>
      <c r="D277" s="208"/>
      <c r="E277" s="208"/>
      <c r="F277" s="208"/>
      <c r="G277" s="270"/>
    </row>
    <row r="278" spans="1:7" s="1" customFormat="1" ht="9.75" x14ac:dyDescent="0.2">
      <c r="A278" s="26"/>
      <c r="B278" s="28"/>
      <c r="C278" s="29" t="s">
        <v>1827</v>
      </c>
      <c r="D278" s="30"/>
      <c r="E278" s="90">
        <v>413</v>
      </c>
      <c r="F278" s="26"/>
      <c r="G278" s="31"/>
    </row>
    <row r="279" spans="1:7" s="1" customFormat="1" ht="9.75" customHeight="1" x14ac:dyDescent="0.2">
      <c r="A279" s="4"/>
      <c r="B279" s="91" t="s">
        <v>492</v>
      </c>
      <c r="C279" s="269" t="s">
        <v>1828</v>
      </c>
      <c r="D279" s="208"/>
      <c r="E279" s="208"/>
      <c r="F279" s="208"/>
      <c r="G279" s="270"/>
    </row>
    <row r="280" spans="1:7" s="1" customFormat="1" ht="9.75" x14ac:dyDescent="0.2">
      <c r="A280" s="32">
        <f>A272+1</f>
        <v>49</v>
      </c>
      <c r="B280" s="28" t="s">
        <v>1829</v>
      </c>
      <c r="C280" s="29" t="s">
        <v>1830</v>
      </c>
      <c r="D280" s="30" t="s">
        <v>973</v>
      </c>
      <c r="E280" s="90">
        <v>66.301037500000007</v>
      </c>
      <c r="F280" s="135"/>
      <c r="G280" s="35">
        <f>E280*F280</f>
        <v>0</v>
      </c>
    </row>
    <row r="281" spans="1:7" s="1" customFormat="1" ht="9.75" customHeight="1" x14ac:dyDescent="0.2">
      <c r="A281" s="4"/>
      <c r="B281" s="91" t="s">
        <v>492</v>
      </c>
      <c r="C281" s="269" t="s">
        <v>1831</v>
      </c>
      <c r="D281" s="208"/>
      <c r="E281" s="208"/>
      <c r="F281" s="208"/>
      <c r="G281" s="270"/>
    </row>
    <row r="282" spans="1:7" s="1" customFormat="1" ht="9.75" x14ac:dyDescent="0.2">
      <c r="A282" s="26"/>
      <c r="B282" s="28"/>
      <c r="C282" s="29" t="s">
        <v>1832</v>
      </c>
      <c r="D282" s="30"/>
      <c r="E282" s="90">
        <v>21.157924999999999</v>
      </c>
      <c r="F282" s="26"/>
      <c r="G282" s="31"/>
    </row>
    <row r="283" spans="1:7" s="1" customFormat="1" ht="9.75" customHeight="1" x14ac:dyDescent="0.2">
      <c r="A283" s="4"/>
      <c r="B283" s="91" t="s">
        <v>492</v>
      </c>
      <c r="C283" s="269" t="s">
        <v>1833</v>
      </c>
      <c r="D283" s="208"/>
      <c r="E283" s="208"/>
      <c r="F283" s="208"/>
      <c r="G283" s="270"/>
    </row>
    <row r="284" spans="1:7" s="1" customFormat="1" ht="9.75" x14ac:dyDescent="0.2">
      <c r="A284" s="26"/>
      <c r="B284" s="28"/>
      <c r="C284" s="29" t="s">
        <v>1834</v>
      </c>
      <c r="D284" s="30"/>
      <c r="E284" s="90">
        <v>2.4999374999999997</v>
      </c>
      <c r="F284" s="26"/>
      <c r="G284" s="31"/>
    </row>
    <row r="285" spans="1:7" s="1" customFormat="1" ht="9.75" customHeight="1" x14ac:dyDescent="0.2">
      <c r="A285" s="4"/>
      <c r="B285" s="91" t="s">
        <v>492</v>
      </c>
      <c r="C285" s="269" t="s">
        <v>1835</v>
      </c>
      <c r="D285" s="208"/>
      <c r="E285" s="208"/>
      <c r="F285" s="208"/>
      <c r="G285" s="270"/>
    </row>
    <row r="286" spans="1:7" s="1" customFormat="1" ht="9.75" x14ac:dyDescent="0.2">
      <c r="A286" s="26"/>
      <c r="B286" s="28"/>
      <c r="C286" s="29"/>
      <c r="D286" s="30"/>
      <c r="E286" s="90">
        <v>0.13567500000000002</v>
      </c>
      <c r="F286" s="26"/>
      <c r="G286" s="31"/>
    </row>
    <row r="287" spans="1:7" s="1" customFormat="1" ht="9.75" customHeight="1" x14ac:dyDescent="0.2">
      <c r="A287" s="4"/>
      <c r="B287" s="91" t="s">
        <v>492</v>
      </c>
      <c r="C287" s="269" t="s">
        <v>1836</v>
      </c>
      <c r="D287" s="208"/>
      <c r="E287" s="208"/>
      <c r="F287" s="208"/>
      <c r="G287" s="270"/>
    </row>
    <row r="288" spans="1:7" s="1" customFormat="1" ht="9.75" x14ac:dyDescent="0.2">
      <c r="A288" s="26"/>
      <c r="B288" s="28"/>
      <c r="C288" s="29" t="s">
        <v>1827</v>
      </c>
      <c r="D288" s="30"/>
      <c r="E288" s="90">
        <v>3.7649999999999997</v>
      </c>
      <c r="F288" s="26"/>
      <c r="G288" s="31"/>
    </row>
    <row r="289" spans="1:7" s="1" customFormat="1" ht="9.75" customHeight="1" x14ac:dyDescent="0.2">
      <c r="A289" s="4"/>
      <c r="B289" s="91" t="s">
        <v>492</v>
      </c>
      <c r="C289" s="269" t="s">
        <v>1837</v>
      </c>
      <c r="D289" s="208"/>
      <c r="E289" s="208"/>
      <c r="F289" s="208"/>
      <c r="G289" s="270"/>
    </row>
    <row r="290" spans="1:7" s="1" customFormat="1" ht="9.75" x14ac:dyDescent="0.2">
      <c r="A290" s="32">
        <f>A280+1</f>
        <v>50</v>
      </c>
      <c r="B290" s="28" t="s">
        <v>1838</v>
      </c>
      <c r="C290" s="29" t="s">
        <v>1839</v>
      </c>
      <c r="D290" s="30" t="s">
        <v>598</v>
      </c>
      <c r="E290" s="90">
        <v>6.6301037500000009</v>
      </c>
      <c r="F290" s="135"/>
      <c r="G290" s="35">
        <f>E290*F290</f>
        <v>0</v>
      </c>
    </row>
    <row r="291" spans="1:7" s="1" customFormat="1" ht="9.75" customHeight="1" x14ac:dyDescent="0.2">
      <c r="A291" s="4"/>
      <c r="B291" s="91" t="s">
        <v>492</v>
      </c>
      <c r="C291" s="269" t="s">
        <v>1840</v>
      </c>
      <c r="D291" s="208"/>
      <c r="E291" s="208"/>
      <c r="F291" s="208"/>
      <c r="G291" s="270"/>
    </row>
    <row r="292" spans="1:7" s="1" customFormat="1" ht="9.75" x14ac:dyDescent="0.2">
      <c r="A292" s="32">
        <f>A290+1</f>
        <v>51</v>
      </c>
      <c r="B292" s="28" t="s">
        <v>1841</v>
      </c>
      <c r="C292" s="29" t="s">
        <v>1842</v>
      </c>
      <c r="D292" s="30" t="s">
        <v>598</v>
      </c>
      <c r="E292" s="90">
        <v>5.3040830000000003</v>
      </c>
      <c r="F292" s="135"/>
      <c r="G292" s="35">
        <f>E292*F292</f>
        <v>0</v>
      </c>
    </row>
    <row r="293" spans="1:7" s="1" customFormat="1" ht="9.75" customHeight="1" x14ac:dyDescent="0.2">
      <c r="A293" s="4"/>
      <c r="B293" s="91" t="s">
        <v>492</v>
      </c>
      <c r="C293" s="269" t="s">
        <v>1843</v>
      </c>
      <c r="D293" s="208"/>
      <c r="E293" s="208"/>
      <c r="F293" s="208"/>
      <c r="G293" s="270"/>
    </row>
    <row r="294" spans="1:7" s="1" customFormat="1" ht="9.75" x14ac:dyDescent="0.2">
      <c r="A294" s="32">
        <f>A292+1</f>
        <v>52</v>
      </c>
      <c r="B294" s="28" t="s">
        <v>1844</v>
      </c>
      <c r="C294" s="29" t="s">
        <v>1845</v>
      </c>
      <c r="D294" s="30" t="s">
        <v>973</v>
      </c>
      <c r="E294" s="90">
        <v>18.249433</v>
      </c>
      <c r="F294" s="135"/>
      <c r="G294" s="35">
        <f>E294*F294</f>
        <v>0</v>
      </c>
    </row>
    <row r="295" spans="1:7" s="1" customFormat="1" ht="9.75" customHeight="1" x14ac:dyDescent="0.2">
      <c r="A295" s="4"/>
      <c r="B295" s="91" t="s">
        <v>492</v>
      </c>
      <c r="C295" s="269" t="s">
        <v>1846</v>
      </c>
      <c r="D295" s="208"/>
      <c r="E295" s="208"/>
      <c r="F295" s="208"/>
      <c r="G295" s="270"/>
    </row>
    <row r="296" spans="1:7" s="1" customFormat="1" ht="9.75" x14ac:dyDescent="0.2">
      <c r="A296" s="26"/>
      <c r="B296" s="28"/>
      <c r="C296" s="29" t="s">
        <v>1847</v>
      </c>
      <c r="D296" s="30"/>
      <c r="E296" s="90">
        <v>4.8005000000000004</v>
      </c>
      <c r="F296" s="26"/>
      <c r="G296" s="31"/>
    </row>
    <row r="297" spans="1:7" s="1" customFormat="1" ht="9.75" customHeight="1" x14ac:dyDescent="0.2">
      <c r="A297" s="4"/>
      <c r="B297" s="91" t="s">
        <v>492</v>
      </c>
      <c r="C297" s="269" t="s">
        <v>1848</v>
      </c>
      <c r="D297" s="208"/>
      <c r="E297" s="208"/>
      <c r="F297" s="208"/>
      <c r="G297" s="270"/>
    </row>
    <row r="298" spans="1:7" s="1" customFormat="1" ht="9.75" x14ac:dyDescent="0.2">
      <c r="A298" s="26"/>
      <c r="B298" s="28"/>
      <c r="C298" s="29" t="s">
        <v>1849</v>
      </c>
      <c r="D298" s="30"/>
      <c r="E298" s="90">
        <v>0.91166250000000004</v>
      </c>
      <c r="F298" s="26"/>
      <c r="G298" s="31"/>
    </row>
    <row r="299" spans="1:7" s="1" customFormat="1" ht="9.75" customHeight="1" x14ac:dyDescent="0.2">
      <c r="A299" s="4"/>
      <c r="B299" s="91" t="s">
        <v>492</v>
      </c>
      <c r="C299" s="269" t="s">
        <v>1850</v>
      </c>
      <c r="D299" s="208"/>
      <c r="E299" s="208"/>
      <c r="F299" s="208"/>
      <c r="G299" s="270"/>
    </row>
    <row r="300" spans="1:7" s="1" customFormat="1" ht="9.75" x14ac:dyDescent="0.2">
      <c r="A300" s="26"/>
      <c r="B300" s="28"/>
      <c r="C300" s="29" t="s">
        <v>1851</v>
      </c>
      <c r="D300" s="30"/>
      <c r="E300" s="90">
        <v>4.6459999999999999</v>
      </c>
      <c r="F300" s="26"/>
      <c r="G300" s="31"/>
    </row>
    <row r="301" spans="1:7" s="1" customFormat="1" ht="9.75" customHeight="1" x14ac:dyDescent="0.2">
      <c r="A301" s="4"/>
      <c r="B301" s="91" t="s">
        <v>492</v>
      </c>
      <c r="C301" s="269" t="s">
        <v>1852</v>
      </c>
      <c r="D301" s="208"/>
      <c r="E301" s="208"/>
      <c r="F301" s="208"/>
      <c r="G301" s="270"/>
    </row>
    <row r="302" spans="1:7" s="1" customFormat="1" ht="9.75" x14ac:dyDescent="0.2">
      <c r="A302" s="26"/>
      <c r="B302" s="28"/>
      <c r="C302" s="29" t="s">
        <v>1849</v>
      </c>
      <c r="D302" s="30"/>
      <c r="E302" s="90">
        <v>0.91166250000000004</v>
      </c>
      <c r="F302" s="26"/>
      <c r="G302" s="31"/>
    </row>
    <row r="303" spans="1:7" s="1" customFormat="1" ht="9.75" customHeight="1" x14ac:dyDescent="0.2">
      <c r="A303" s="4"/>
      <c r="B303" s="91" t="s">
        <v>492</v>
      </c>
      <c r="C303" s="269" t="s">
        <v>1850</v>
      </c>
      <c r="D303" s="208"/>
      <c r="E303" s="208"/>
      <c r="F303" s="208"/>
      <c r="G303" s="270"/>
    </row>
    <row r="304" spans="1:7" s="1" customFormat="1" ht="9.75" x14ac:dyDescent="0.2">
      <c r="A304" s="26"/>
      <c r="B304" s="28"/>
      <c r="C304" s="29" t="s">
        <v>1853</v>
      </c>
      <c r="D304" s="30"/>
      <c r="E304" s="90">
        <v>1.5256079999999999</v>
      </c>
      <c r="F304" s="26"/>
      <c r="G304" s="31"/>
    </row>
    <row r="305" spans="1:7" s="1" customFormat="1" ht="9.75" customHeight="1" x14ac:dyDescent="0.2">
      <c r="A305" s="4"/>
      <c r="B305" s="91" t="s">
        <v>492</v>
      </c>
      <c r="C305" s="269" t="s">
        <v>1854</v>
      </c>
      <c r="D305" s="208"/>
      <c r="E305" s="208"/>
      <c r="F305" s="208"/>
      <c r="G305" s="270"/>
    </row>
    <row r="306" spans="1:7" s="1" customFormat="1" ht="9.75" x14ac:dyDescent="0.2">
      <c r="A306" s="26"/>
      <c r="B306" s="28"/>
      <c r="C306" s="29" t="s">
        <v>1849</v>
      </c>
      <c r="D306" s="30"/>
      <c r="E306" s="90">
        <v>0.59875199999999995</v>
      </c>
      <c r="F306" s="26"/>
      <c r="G306" s="31"/>
    </row>
    <row r="307" spans="1:7" s="1" customFormat="1" ht="9.75" customHeight="1" x14ac:dyDescent="0.2">
      <c r="A307" s="4"/>
      <c r="B307" s="91" t="s">
        <v>492</v>
      </c>
      <c r="C307" s="269" t="s">
        <v>1855</v>
      </c>
      <c r="D307" s="208"/>
      <c r="E307" s="208"/>
      <c r="F307" s="208"/>
      <c r="G307" s="270"/>
    </row>
    <row r="308" spans="1:7" s="1" customFormat="1" ht="9.75" x14ac:dyDescent="0.2">
      <c r="A308" s="26"/>
      <c r="B308" s="28"/>
      <c r="C308" s="29" t="s">
        <v>1856</v>
      </c>
      <c r="D308" s="30"/>
      <c r="E308" s="90">
        <v>1.7843759999999995</v>
      </c>
      <c r="F308" s="26"/>
      <c r="G308" s="31"/>
    </row>
    <row r="309" spans="1:7" s="1" customFormat="1" ht="9.75" customHeight="1" x14ac:dyDescent="0.2">
      <c r="A309" s="4"/>
      <c r="B309" s="91" t="s">
        <v>492</v>
      </c>
      <c r="C309" s="269" t="s">
        <v>1857</v>
      </c>
      <c r="D309" s="208"/>
      <c r="E309" s="208"/>
      <c r="F309" s="208"/>
      <c r="G309" s="270"/>
    </row>
    <row r="310" spans="1:7" s="1" customFormat="1" ht="9.75" x14ac:dyDescent="0.2">
      <c r="A310" s="26"/>
      <c r="B310" s="28"/>
      <c r="C310" s="29" t="s">
        <v>1849</v>
      </c>
      <c r="D310" s="30"/>
      <c r="E310" s="90">
        <v>0.59875200000000006</v>
      </c>
      <c r="F310" s="26"/>
      <c r="G310" s="31"/>
    </row>
    <row r="311" spans="1:7" s="1" customFormat="1" ht="9.75" customHeight="1" x14ac:dyDescent="0.2">
      <c r="A311" s="4"/>
      <c r="B311" s="91" t="s">
        <v>492</v>
      </c>
      <c r="C311" s="269" t="s">
        <v>1858</v>
      </c>
      <c r="D311" s="208"/>
      <c r="E311" s="208"/>
      <c r="F311" s="208"/>
      <c r="G311" s="270"/>
    </row>
    <row r="312" spans="1:7" s="1" customFormat="1" ht="9.75" x14ac:dyDescent="0.2">
      <c r="A312" s="26"/>
      <c r="B312" s="28"/>
      <c r="C312" s="29" t="s">
        <v>1859</v>
      </c>
      <c r="D312" s="30"/>
      <c r="E312" s="90">
        <v>1.8733679999999999</v>
      </c>
      <c r="F312" s="26"/>
      <c r="G312" s="31"/>
    </row>
    <row r="313" spans="1:7" s="1" customFormat="1" ht="9.75" customHeight="1" x14ac:dyDescent="0.2">
      <c r="A313" s="4"/>
      <c r="B313" s="91" t="s">
        <v>492</v>
      </c>
      <c r="C313" s="269" t="s">
        <v>1860</v>
      </c>
      <c r="D313" s="208"/>
      <c r="E313" s="208"/>
      <c r="F313" s="208"/>
      <c r="G313" s="270"/>
    </row>
    <row r="314" spans="1:7" s="1" customFormat="1" ht="9.75" x14ac:dyDescent="0.2">
      <c r="A314" s="26"/>
      <c r="B314" s="28"/>
      <c r="C314" s="29" t="s">
        <v>1849</v>
      </c>
      <c r="D314" s="30"/>
      <c r="E314" s="90">
        <v>0.59875200000000006</v>
      </c>
      <c r="F314" s="26"/>
      <c r="G314" s="31"/>
    </row>
    <row r="315" spans="1:7" s="1" customFormat="1" ht="9.75" customHeight="1" x14ac:dyDescent="0.2">
      <c r="A315" s="4"/>
      <c r="B315" s="91" t="s">
        <v>492</v>
      </c>
      <c r="C315" s="269" t="s">
        <v>1858</v>
      </c>
      <c r="D315" s="208"/>
      <c r="E315" s="208"/>
      <c r="F315" s="208"/>
      <c r="G315" s="270"/>
    </row>
    <row r="316" spans="1:7" s="1" customFormat="1" ht="9.75" x14ac:dyDescent="0.2">
      <c r="A316" s="32">
        <f>A294+1</f>
        <v>53</v>
      </c>
      <c r="B316" s="28" t="s">
        <v>1861</v>
      </c>
      <c r="C316" s="29" t="s">
        <v>1862</v>
      </c>
      <c r="D316" s="30" t="s">
        <v>598</v>
      </c>
      <c r="E316" s="90">
        <v>3.6498866000000003</v>
      </c>
      <c r="F316" s="135"/>
      <c r="G316" s="35">
        <f>E316*F316</f>
        <v>0</v>
      </c>
    </row>
    <row r="317" spans="1:7" s="1" customFormat="1" ht="9.75" customHeight="1" x14ac:dyDescent="0.2">
      <c r="A317" s="4"/>
      <c r="B317" s="91" t="s">
        <v>492</v>
      </c>
      <c r="C317" s="269" t="s">
        <v>1863</v>
      </c>
      <c r="D317" s="208"/>
      <c r="E317" s="208"/>
      <c r="F317" s="208"/>
      <c r="G317" s="270"/>
    </row>
    <row r="318" spans="1:7" s="1" customFormat="1" ht="9.75" x14ac:dyDescent="0.2">
      <c r="A318" s="32">
        <f>A316+1</f>
        <v>54</v>
      </c>
      <c r="B318" s="28" t="s">
        <v>1864</v>
      </c>
      <c r="C318" s="29" t="s">
        <v>1865</v>
      </c>
      <c r="D318" s="30" t="s">
        <v>564</v>
      </c>
      <c r="E318" s="95">
        <v>21.163568000000001</v>
      </c>
      <c r="F318" s="135"/>
      <c r="G318" s="35">
        <f>E318*F318</f>
        <v>0</v>
      </c>
    </row>
    <row r="319" spans="1:7" s="1" customFormat="1" ht="9.75" customHeight="1" x14ac:dyDescent="0.2">
      <c r="A319" s="4"/>
      <c r="B319" s="91" t="s">
        <v>492</v>
      </c>
      <c r="C319" s="269" t="s">
        <v>1866</v>
      </c>
      <c r="D319" s="208"/>
      <c r="E319" s="208"/>
      <c r="F319" s="208"/>
      <c r="G319" s="270"/>
    </row>
    <row r="320" spans="1:7" s="1" customFormat="1" ht="9.75" x14ac:dyDescent="0.2">
      <c r="A320" s="26"/>
      <c r="B320" s="28"/>
      <c r="C320" s="29" t="s">
        <v>1847</v>
      </c>
      <c r="D320" s="30"/>
      <c r="E320" s="90">
        <v>5.8996840000000006</v>
      </c>
      <c r="F320" s="26"/>
      <c r="G320" s="31"/>
    </row>
    <row r="321" spans="1:7" s="1" customFormat="1" ht="9.75" customHeight="1" x14ac:dyDescent="0.2">
      <c r="A321" s="4"/>
      <c r="B321" s="91" t="s">
        <v>492</v>
      </c>
      <c r="C321" s="269" t="s">
        <v>1867</v>
      </c>
      <c r="D321" s="208"/>
      <c r="E321" s="208"/>
      <c r="F321" s="208"/>
      <c r="G321" s="270"/>
    </row>
    <row r="322" spans="1:7" s="1" customFormat="1" ht="9.75" x14ac:dyDescent="0.2">
      <c r="A322" s="26"/>
      <c r="B322" s="28"/>
      <c r="C322" s="29" t="s">
        <v>1851</v>
      </c>
      <c r="D322" s="30"/>
      <c r="E322" s="90">
        <v>5.8996840000000006</v>
      </c>
      <c r="F322" s="26"/>
      <c r="G322" s="31"/>
    </row>
    <row r="323" spans="1:7" s="1" customFormat="1" ht="9.75" customHeight="1" x14ac:dyDescent="0.2">
      <c r="A323" s="4"/>
      <c r="B323" s="91" t="s">
        <v>492</v>
      </c>
      <c r="C323" s="269" t="s">
        <v>1867</v>
      </c>
      <c r="D323" s="208"/>
      <c r="E323" s="208"/>
      <c r="F323" s="208"/>
      <c r="G323" s="270"/>
    </row>
    <row r="324" spans="1:7" s="1" customFormat="1" ht="9.75" x14ac:dyDescent="0.2">
      <c r="A324" s="26"/>
      <c r="B324" s="28"/>
      <c r="C324" s="29" t="s">
        <v>1853</v>
      </c>
      <c r="D324" s="30"/>
      <c r="E324" s="90">
        <v>1.6415999999999997</v>
      </c>
      <c r="F324" s="26"/>
      <c r="G324" s="31"/>
    </row>
    <row r="325" spans="1:7" s="1" customFormat="1" ht="9.75" customHeight="1" x14ac:dyDescent="0.2">
      <c r="A325" s="4"/>
      <c r="B325" s="91" t="s">
        <v>492</v>
      </c>
      <c r="C325" s="269" t="s">
        <v>1868</v>
      </c>
      <c r="D325" s="208"/>
      <c r="E325" s="208"/>
      <c r="F325" s="208"/>
      <c r="G325" s="270"/>
    </row>
    <row r="326" spans="1:7" s="1" customFormat="1" ht="9.75" x14ac:dyDescent="0.2">
      <c r="A326" s="26"/>
      <c r="B326" s="28"/>
      <c r="C326" s="29" t="s">
        <v>1856</v>
      </c>
      <c r="D326" s="30"/>
      <c r="E326" s="90">
        <v>3.8613</v>
      </c>
      <c r="F326" s="26"/>
      <c r="G326" s="31"/>
    </row>
    <row r="327" spans="1:7" s="1" customFormat="1" ht="9.75" customHeight="1" x14ac:dyDescent="0.2">
      <c r="A327" s="4"/>
      <c r="B327" s="91" t="s">
        <v>492</v>
      </c>
      <c r="C327" s="269" t="s">
        <v>1869</v>
      </c>
      <c r="D327" s="208"/>
      <c r="E327" s="208"/>
      <c r="F327" s="208"/>
      <c r="G327" s="270"/>
    </row>
    <row r="328" spans="1:7" s="1" customFormat="1" ht="9.75" x14ac:dyDescent="0.2">
      <c r="A328" s="26"/>
      <c r="B328" s="28"/>
      <c r="C328" s="29" t="s">
        <v>1859</v>
      </c>
      <c r="D328" s="30"/>
      <c r="E328" s="90">
        <v>3.8613</v>
      </c>
      <c r="F328" s="26"/>
      <c r="G328" s="31"/>
    </row>
    <row r="329" spans="1:7" s="1" customFormat="1" ht="9.75" customHeight="1" x14ac:dyDescent="0.2">
      <c r="A329" s="4"/>
      <c r="B329" s="91" t="s">
        <v>492</v>
      </c>
      <c r="C329" s="269" t="s">
        <v>1869</v>
      </c>
      <c r="D329" s="208"/>
      <c r="E329" s="208"/>
      <c r="F329" s="208"/>
      <c r="G329" s="270"/>
    </row>
    <row r="330" spans="1:7" s="1" customFormat="1" ht="9.75" x14ac:dyDescent="0.2">
      <c r="A330" s="32">
        <f>A318+1</f>
        <v>55</v>
      </c>
      <c r="B330" s="28" t="s">
        <v>1870</v>
      </c>
      <c r="C330" s="29" t="s">
        <v>1871</v>
      </c>
      <c r="D330" s="30" t="s">
        <v>564</v>
      </c>
      <c r="E330" s="95">
        <v>21.163568000000001</v>
      </c>
      <c r="F330" s="135"/>
      <c r="G330" s="35">
        <f>E330*F330</f>
        <v>0</v>
      </c>
    </row>
    <row r="331" spans="1:7" s="1" customFormat="1" ht="9.75" customHeight="1" x14ac:dyDescent="0.2">
      <c r="A331" s="4"/>
      <c r="B331" s="91" t="s">
        <v>492</v>
      </c>
      <c r="C331" s="269" t="s">
        <v>1872</v>
      </c>
      <c r="D331" s="208"/>
      <c r="E331" s="208"/>
      <c r="F331" s="208"/>
      <c r="G331" s="270"/>
    </row>
    <row r="332" spans="1:7" s="1" customFormat="1" ht="9.75" x14ac:dyDescent="0.2">
      <c r="A332" s="32">
        <f>A330+1</f>
        <v>56</v>
      </c>
      <c r="B332" s="28" t="s">
        <v>1873</v>
      </c>
      <c r="C332" s="29" t="s">
        <v>1874</v>
      </c>
      <c r="D332" s="30" t="s">
        <v>564</v>
      </c>
      <c r="E332" s="95">
        <v>21.163568000000001</v>
      </c>
      <c r="F332" s="135"/>
      <c r="G332" s="35">
        <f>E332*F332</f>
        <v>0</v>
      </c>
    </row>
    <row r="333" spans="1:7" s="1" customFormat="1" ht="9.75" customHeight="1" x14ac:dyDescent="0.2">
      <c r="A333" s="4"/>
      <c r="B333" s="91" t="s">
        <v>492</v>
      </c>
      <c r="C333" s="269" t="s">
        <v>1872</v>
      </c>
      <c r="D333" s="208"/>
      <c r="E333" s="208"/>
      <c r="F333" s="208"/>
      <c r="G333" s="270"/>
    </row>
    <row r="334" spans="1:7" s="1" customFormat="1" ht="9.75" x14ac:dyDescent="0.2">
      <c r="A334" s="32">
        <f>A332+1</f>
        <v>57</v>
      </c>
      <c r="B334" s="28" t="s">
        <v>1875</v>
      </c>
      <c r="C334" s="29" t="s">
        <v>1876</v>
      </c>
      <c r="D334" s="30" t="s">
        <v>564</v>
      </c>
      <c r="E334" s="95">
        <v>21.163568000000001</v>
      </c>
      <c r="F334" s="135"/>
      <c r="G334" s="35">
        <f>E334*F334</f>
        <v>0</v>
      </c>
    </row>
    <row r="335" spans="1:7" s="1" customFormat="1" ht="9.75" customHeight="1" x14ac:dyDescent="0.2">
      <c r="A335" s="4"/>
      <c r="B335" s="91" t="s">
        <v>492</v>
      </c>
      <c r="C335" s="269" t="s">
        <v>1872</v>
      </c>
      <c r="D335" s="208"/>
      <c r="E335" s="208"/>
      <c r="F335" s="208"/>
      <c r="G335" s="270"/>
    </row>
    <row r="336" spans="1:7" s="1" customFormat="1" ht="9.75" x14ac:dyDescent="0.2">
      <c r="A336" s="32">
        <f>A334+1</f>
        <v>58</v>
      </c>
      <c r="B336" s="28" t="s">
        <v>1877</v>
      </c>
      <c r="C336" s="29" t="s">
        <v>1878</v>
      </c>
      <c r="D336" s="30" t="s">
        <v>564</v>
      </c>
      <c r="E336" s="95">
        <v>49.84429999999999</v>
      </c>
      <c r="F336" s="135"/>
      <c r="G336" s="35">
        <f>E336*F336</f>
        <v>0</v>
      </c>
    </row>
    <row r="337" spans="1:7" s="1" customFormat="1" ht="9.75" customHeight="1" x14ac:dyDescent="0.2">
      <c r="A337" s="4"/>
      <c r="B337" s="91" t="s">
        <v>492</v>
      </c>
      <c r="C337" s="269" t="s">
        <v>1879</v>
      </c>
      <c r="D337" s="208"/>
      <c r="E337" s="208"/>
      <c r="F337" s="208"/>
      <c r="G337" s="270"/>
    </row>
    <row r="338" spans="1:7" s="1" customFormat="1" ht="9.75" x14ac:dyDescent="0.2">
      <c r="A338" s="26"/>
      <c r="B338" s="28"/>
      <c r="C338" s="29" t="s">
        <v>1847</v>
      </c>
      <c r="D338" s="30"/>
      <c r="E338" s="90">
        <v>13.178799999999999</v>
      </c>
      <c r="F338" s="26"/>
      <c r="G338" s="31"/>
    </row>
    <row r="339" spans="1:7" s="1" customFormat="1" ht="9.75" customHeight="1" x14ac:dyDescent="0.2">
      <c r="A339" s="4"/>
      <c r="B339" s="91" t="s">
        <v>492</v>
      </c>
      <c r="C339" s="269" t="s">
        <v>1880</v>
      </c>
      <c r="D339" s="208"/>
      <c r="E339" s="208"/>
      <c r="F339" s="208"/>
      <c r="G339" s="270"/>
    </row>
    <row r="340" spans="1:7" s="1" customFormat="1" ht="9.75" x14ac:dyDescent="0.2">
      <c r="A340" s="26"/>
      <c r="B340" s="28"/>
      <c r="C340" s="29" t="s">
        <v>1851</v>
      </c>
      <c r="D340" s="30"/>
      <c r="E340" s="90">
        <v>13.101099999999999</v>
      </c>
      <c r="F340" s="26"/>
      <c r="G340" s="31"/>
    </row>
    <row r="341" spans="1:7" s="1" customFormat="1" ht="9.75" customHeight="1" x14ac:dyDescent="0.2">
      <c r="A341" s="4"/>
      <c r="B341" s="91" t="s">
        <v>492</v>
      </c>
      <c r="C341" s="269" t="s">
        <v>1881</v>
      </c>
      <c r="D341" s="208"/>
      <c r="E341" s="208"/>
      <c r="F341" s="208"/>
      <c r="G341" s="270"/>
    </row>
    <row r="342" spans="1:7" s="1" customFormat="1" ht="9.75" x14ac:dyDescent="0.2">
      <c r="A342" s="26"/>
      <c r="B342" s="28"/>
      <c r="C342" s="29" t="s">
        <v>1853</v>
      </c>
      <c r="D342" s="30"/>
      <c r="E342" s="90">
        <v>7.5203999999999986</v>
      </c>
      <c r="F342" s="26"/>
      <c r="G342" s="31"/>
    </row>
    <row r="343" spans="1:7" s="1" customFormat="1" ht="9.75" customHeight="1" x14ac:dyDescent="0.2">
      <c r="A343" s="4"/>
      <c r="B343" s="91" t="s">
        <v>492</v>
      </c>
      <c r="C343" s="269" t="s">
        <v>1882</v>
      </c>
      <c r="D343" s="208"/>
      <c r="E343" s="208"/>
      <c r="F343" s="208"/>
      <c r="G343" s="270"/>
    </row>
    <row r="344" spans="1:7" s="1" customFormat="1" ht="9.75" x14ac:dyDescent="0.2">
      <c r="A344" s="26"/>
      <c r="B344" s="28"/>
      <c r="C344" s="29" t="s">
        <v>1856</v>
      </c>
      <c r="D344" s="30"/>
      <c r="E344" s="90">
        <v>7.7507999999999999</v>
      </c>
      <c r="F344" s="26"/>
      <c r="G344" s="31"/>
    </row>
    <row r="345" spans="1:7" s="1" customFormat="1" ht="9.75" customHeight="1" x14ac:dyDescent="0.2">
      <c r="A345" s="4"/>
      <c r="B345" s="91" t="s">
        <v>492</v>
      </c>
      <c r="C345" s="269" t="s">
        <v>1883</v>
      </c>
      <c r="D345" s="208"/>
      <c r="E345" s="208"/>
      <c r="F345" s="208"/>
      <c r="G345" s="270"/>
    </row>
    <row r="346" spans="1:7" s="1" customFormat="1" ht="9.75" x14ac:dyDescent="0.2">
      <c r="A346" s="26"/>
      <c r="B346" s="28"/>
      <c r="C346" s="29" t="s">
        <v>1859</v>
      </c>
      <c r="D346" s="30"/>
      <c r="E346" s="90">
        <v>8.2932000000000006</v>
      </c>
      <c r="F346" s="26"/>
      <c r="G346" s="31"/>
    </row>
    <row r="347" spans="1:7" s="1" customFormat="1" ht="9.75" customHeight="1" x14ac:dyDescent="0.2">
      <c r="A347" s="4"/>
      <c r="B347" s="91" t="s">
        <v>492</v>
      </c>
      <c r="C347" s="269" t="s">
        <v>1884</v>
      </c>
      <c r="D347" s="208"/>
      <c r="E347" s="208"/>
      <c r="F347" s="208"/>
      <c r="G347" s="270"/>
    </row>
    <row r="348" spans="1:7" s="1" customFormat="1" ht="9.75" x14ac:dyDescent="0.2">
      <c r="A348" s="32">
        <f>A336+1</f>
        <v>59</v>
      </c>
      <c r="B348" s="28" t="s">
        <v>1885</v>
      </c>
      <c r="C348" s="29" t="s">
        <v>1886</v>
      </c>
      <c r="D348" s="30" t="s">
        <v>564</v>
      </c>
      <c r="E348" s="95">
        <v>49.84429999999999</v>
      </c>
      <c r="F348" s="135"/>
      <c r="G348" s="35">
        <f>E348*F348</f>
        <v>0</v>
      </c>
    </row>
    <row r="349" spans="1:7" s="1" customFormat="1" ht="9.75" customHeight="1" x14ac:dyDescent="0.2">
      <c r="A349" s="4"/>
      <c r="B349" s="91" t="s">
        <v>492</v>
      </c>
      <c r="C349" s="269" t="s">
        <v>1887</v>
      </c>
      <c r="D349" s="208"/>
      <c r="E349" s="208"/>
      <c r="F349" s="208"/>
      <c r="G349" s="270"/>
    </row>
    <row r="350" spans="1:7" s="1" customFormat="1" ht="9.75" x14ac:dyDescent="0.2">
      <c r="A350" s="32">
        <f>A348+1</f>
        <v>60</v>
      </c>
      <c r="B350" s="28" t="s">
        <v>1888</v>
      </c>
      <c r="C350" s="29" t="s">
        <v>1889</v>
      </c>
      <c r="D350" s="30" t="s">
        <v>564</v>
      </c>
      <c r="E350" s="95">
        <v>49.84429999999999</v>
      </c>
      <c r="F350" s="135"/>
      <c r="G350" s="35">
        <f>E350*F350</f>
        <v>0</v>
      </c>
    </row>
    <row r="351" spans="1:7" s="1" customFormat="1" ht="9.75" customHeight="1" x14ac:dyDescent="0.2">
      <c r="A351" s="4"/>
      <c r="B351" s="91" t="s">
        <v>492</v>
      </c>
      <c r="C351" s="269" t="s">
        <v>1887</v>
      </c>
      <c r="D351" s="208"/>
      <c r="E351" s="208"/>
      <c r="F351" s="208"/>
      <c r="G351" s="270"/>
    </row>
    <row r="352" spans="1:7" s="1" customFormat="1" ht="9.75" x14ac:dyDescent="0.2">
      <c r="A352" s="32">
        <f>A350+1</f>
        <v>61</v>
      </c>
      <c r="B352" s="28" t="s">
        <v>1890</v>
      </c>
      <c r="C352" s="29" t="s">
        <v>1891</v>
      </c>
      <c r="D352" s="30" t="s">
        <v>564</v>
      </c>
      <c r="E352" s="95">
        <v>49.84429999999999</v>
      </c>
      <c r="F352" s="135"/>
      <c r="G352" s="35">
        <f>E352*F352</f>
        <v>0</v>
      </c>
    </row>
    <row r="353" spans="1:7" s="1" customFormat="1" ht="9.75" customHeight="1" x14ac:dyDescent="0.2">
      <c r="A353" s="4"/>
      <c r="B353" s="91" t="s">
        <v>492</v>
      </c>
      <c r="C353" s="269" t="s">
        <v>1887</v>
      </c>
      <c r="D353" s="208"/>
      <c r="E353" s="208"/>
      <c r="F353" s="208"/>
      <c r="G353" s="270"/>
    </row>
    <row r="354" spans="1:7" s="1" customFormat="1" ht="9.75" x14ac:dyDescent="0.2">
      <c r="A354" s="32">
        <f>A352+1</f>
        <v>62</v>
      </c>
      <c r="B354" s="28" t="s">
        <v>1892</v>
      </c>
      <c r="C354" s="29" t="s">
        <v>1893</v>
      </c>
      <c r="D354" s="30" t="s">
        <v>564</v>
      </c>
      <c r="E354" s="95">
        <v>25.461100000000002</v>
      </c>
      <c r="F354" s="135"/>
      <c r="G354" s="35">
        <f>E354*F354</f>
        <v>0</v>
      </c>
    </row>
    <row r="355" spans="1:7" s="1" customFormat="1" ht="9.75" customHeight="1" x14ac:dyDescent="0.2">
      <c r="A355" s="4"/>
      <c r="B355" s="91" t="s">
        <v>492</v>
      </c>
      <c r="C355" s="269" t="s">
        <v>1894</v>
      </c>
      <c r="D355" s="208"/>
      <c r="E355" s="208"/>
      <c r="F355" s="208"/>
      <c r="G355" s="270"/>
    </row>
    <row r="356" spans="1:7" s="1" customFormat="1" ht="9.75" x14ac:dyDescent="0.2">
      <c r="A356" s="26"/>
      <c r="B356" s="28"/>
      <c r="C356" s="29" t="s">
        <v>1847</v>
      </c>
      <c r="D356" s="30"/>
      <c r="E356" s="90">
        <v>6.07775</v>
      </c>
      <c r="F356" s="26"/>
      <c r="G356" s="31"/>
    </row>
    <row r="357" spans="1:7" s="1" customFormat="1" ht="9.75" customHeight="1" x14ac:dyDescent="0.2">
      <c r="A357" s="4"/>
      <c r="B357" s="91" t="s">
        <v>492</v>
      </c>
      <c r="C357" s="269" t="s">
        <v>1895</v>
      </c>
      <c r="D357" s="208"/>
      <c r="E357" s="208"/>
      <c r="F357" s="208"/>
      <c r="G357" s="270"/>
    </row>
    <row r="358" spans="1:7" s="1" customFormat="1" ht="9.75" x14ac:dyDescent="0.2">
      <c r="A358" s="26"/>
      <c r="B358" s="28"/>
      <c r="C358" s="29" t="s">
        <v>1851</v>
      </c>
      <c r="D358" s="30"/>
      <c r="E358" s="90">
        <v>6.07775</v>
      </c>
      <c r="F358" s="26"/>
      <c r="G358" s="31"/>
    </row>
    <row r="359" spans="1:7" s="1" customFormat="1" ht="9.75" customHeight="1" x14ac:dyDescent="0.2">
      <c r="A359" s="4"/>
      <c r="B359" s="91" t="s">
        <v>492</v>
      </c>
      <c r="C359" s="269" t="s">
        <v>1895</v>
      </c>
      <c r="D359" s="208"/>
      <c r="E359" s="208"/>
      <c r="F359" s="208"/>
      <c r="G359" s="270"/>
    </row>
    <row r="360" spans="1:7" s="1" customFormat="1" ht="9.75" x14ac:dyDescent="0.2">
      <c r="A360" s="26"/>
      <c r="B360" s="28"/>
      <c r="C360" s="29" t="s">
        <v>1853</v>
      </c>
      <c r="D360" s="30"/>
      <c r="E360" s="90">
        <v>4.4351999999999991</v>
      </c>
      <c r="F360" s="26"/>
      <c r="G360" s="31"/>
    </row>
    <row r="361" spans="1:7" s="1" customFormat="1" ht="9.75" customHeight="1" x14ac:dyDescent="0.2">
      <c r="A361" s="4"/>
      <c r="B361" s="91" t="s">
        <v>492</v>
      </c>
      <c r="C361" s="269" t="s">
        <v>1896</v>
      </c>
      <c r="D361" s="208"/>
      <c r="E361" s="208"/>
      <c r="F361" s="208"/>
      <c r="G361" s="270"/>
    </row>
    <row r="362" spans="1:7" s="1" customFormat="1" ht="9.75" x14ac:dyDescent="0.2">
      <c r="A362" s="26"/>
      <c r="B362" s="28"/>
      <c r="C362" s="29" t="s">
        <v>1856</v>
      </c>
      <c r="D362" s="30"/>
      <c r="E362" s="90">
        <v>4.4352</v>
      </c>
      <c r="F362" s="26"/>
      <c r="G362" s="31"/>
    </row>
    <row r="363" spans="1:7" s="1" customFormat="1" ht="9.75" customHeight="1" x14ac:dyDescent="0.2">
      <c r="A363" s="4"/>
      <c r="B363" s="91" t="s">
        <v>492</v>
      </c>
      <c r="C363" s="269" t="s">
        <v>1897</v>
      </c>
      <c r="D363" s="208"/>
      <c r="E363" s="208"/>
      <c r="F363" s="208"/>
      <c r="G363" s="270"/>
    </row>
    <row r="364" spans="1:7" s="1" customFormat="1" ht="9.75" x14ac:dyDescent="0.2">
      <c r="A364" s="26"/>
      <c r="B364" s="28"/>
      <c r="C364" s="29" t="s">
        <v>1859</v>
      </c>
      <c r="D364" s="30"/>
      <c r="E364" s="90">
        <v>4.4352</v>
      </c>
      <c r="F364" s="26"/>
      <c r="G364" s="31"/>
    </row>
    <row r="365" spans="1:7" s="1" customFormat="1" ht="9.75" customHeight="1" x14ac:dyDescent="0.2">
      <c r="A365" s="4"/>
      <c r="B365" s="91" t="s">
        <v>492</v>
      </c>
      <c r="C365" s="269" t="s">
        <v>1897</v>
      </c>
      <c r="D365" s="208"/>
      <c r="E365" s="208"/>
      <c r="F365" s="208"/>
      <c r="G365" s="270"/>
    </row>
    <row r="366" spans="1:7" s="1" customFormat="1" ht="9.75" x14ac:dyDescent="0.2">
      <c r="A366" s="32">
        <f>A354+1</f>
        <v>63</v>
      </c>
      <c r="B366" s="28" t="s">
        <v>1898</v>
      </c>
      <c r="C366" s="29" t="s">
        <v>1899</v>
      </c>
      <c r="D366" s="30" t="s">
        <v>564</v>
      </c>
      <c r="E366" s="95">
        <v>25.461100000000002</v>
      </c>
      <c r="F366" s="135"/>
      <c r="G366" s="35">
        <f>E366*F366</f>
        <v>0</v>
      </c>
    </row>
    <row r="367" spans="1:7" s="1" customFormat="1" ht="9.75" customHeight="1" x14ac:dyDescent="0.2">
      <c r="A367" s="4"/>
      <c r="B367" s="91" t="s">
        <v>492</v>
      </c>
      <c r="C367" s="269" t="s">
        <v>1900</v>
      </c>
      <c r="D367" s="208"/>
      <c r="E367" s="208"/>
      <c r="F367" s="208"/>
      <c r="G367" s="270"/>
    </row>
    <row r="368" spans="1:7" s="14" customFormat="1" ht="11.25" x14ac:dyDescent="0.2">
      <c r="A368" s="42"/>
      <c r="B368" s="43">
        <v>4</v>
      </c>
      <c r="C368" s="44" t="s">
        <v>1901</v>
      </c>
      <c r="D368" s="45"/>
      <c r="E368" s="45"/>
      <c r="F368" s="46"/>
      <c r="G368" s="47">
        <f>SUM(G163:G367)</f>
        <v>0</v>
      </c>
    </row>
    <row r="369" spans="1:7" s="14" customFormat="1" ht="11.25" x14ac:dyDescent="0.2">
      <c r="A369" s="21"/>
      <c r="B369" s="22" t="s">
        <v>1171</v>
      </c>
      <c r="C369" s="23" t="s">
        <v>1172</v>
      </c>
      <c r="D369" s="20"/>
      <c r="E369" s="20"/>
      <c r="F369" s="24"/>
      <c r="G369" s="25"/>
    </row>
    <row r="370" spans="1:7" s="1" customFormat="1" ht="9.75" x14ac:dyDescent="0.2">
      <c r="A370" s="32">
        <f>A366+1</f>
        <v>64</v>
      </c>
      <c r="B370" s="28" t="s">
        <v>1181</v>
      </c>
      <c r="C370" s="29" t="s">
        <v>1182</v>
      </c>
      <c r="D370" s="30" t="s">
        <v>564</v>
      </c>
      <c r="E370" s="95">
        <v>2254.796812</v>
      </c>
      <c r="F370" s="135"/>
      <c r="G370" s="35">
        <f>E370*F370</f>
        <v>0</v>
      </c>
    </row>
    <row r="371" spans="1:7" s="1" customFormat="1" ht="9.75" customHeight="1" x14ac:dyDescent="0.2">
      <c r="A371" s="4"/>
      <c r="B371" s="91" t="s">
        <v>492</v>
      </c>
      <c r="C371" s="269" t="s">
        <v>1902</v>
      </c>
      <c r="D371" s="208"/>
      <c r="E371" s="208"/>
      <c r="F371" s="208"/>
      <c r="G371" s="270"/>
    </row>
    <row r="372" spans="1:7" s="14" customFormat="1" ht="11.25" x14ac:dyDescent="0.2">
      <c r="A372" s="42"/>
      <c r="B372" s="43">
        <v>61</v>
      </c>
      <c r="C372" s="44" t="s">
        <v>1184</v>
      </c>
      <c r="D372" s="45"/>
      <c r="E372" s="45"/>
      <c r="F372" s="46"/>
      <c r="G372" s="47">
        <f>SUM(G370:G371)</f>
        <v>0</v>
      </c>
    </row>
    <row r="373" spans="1:7" s="14" customFormat="1" ht="11.25" x14ac:dyDescent="0.2">
      <c r="A373" s="21"/>
      <c r="B373" s="22" t="s">
        <v>1327</v>
      </c>
      <c r="C373" s="23" t="s">
        <v>1328</v>
      </c>
      <c r="D373" s="20"/>
      <c r="E373" s="20"/>
      <c r="F373" s="24"/>
      <c r="G373" s="25"/>
    </row>
    <row r="374" spans="1:7" s="1" customFormat="1" ht="9.75" x14ac:dyDescent="0.2">
      <c r="A374" s="32">
        <f>A370+1</f>
        <v>65</v>
      </c>
      <c r="B374" s="28" t="s">
        <v>1903</v>
      </c>
      <c r="C374" s="29" t="s">
        <v>1904</v>
      </c>
      <c r="D374" s="30" t="s">
        <v>564</v>
      </c>
      <c r="E374" s="95">
        <v>826.90644400000008</v>
      </c>
      <c r="F374" s="135"/>
      <c r="G374" s="35">
        <f>E374*F374</f>
        <v>0</v>
      </c>
    </row>
    <row r="375" spans="1:7" s="1" customFormat="1" ht="9.75" customHeight="1" x14ac:dyDescent="0.2">
      <c r="A375" s="4"/>
      <c r="B375" s="91" t="s">
        <v>492</v>
      </c>
      <c r="C375" s="269" t="s">
        <v>1905</v>
      </c>
      <c r="D375" s="208"/>
      <c r="E375" s="208"/>
      <c r="F375" s="208"/>
      <c r="G375" s="270"/>
    </row>
    <row r="376" spans="1:7" s="1" customFormat="1" ht="9.75" x14ac:dyDescent="0.2">
      <c r="A376" s="32">
        <f>A374+1</f>
        <v>66</v>
      </c>
      <c r="B376" s="28" t="s">
        <v>1906</v>
      </c>
      <c r="C376" s="29" t="s">
        <v>1907</v>
      </c>
      <c r="D376" s="30" t="s">
        <v>564</v>
      </c>
      <c r="E376" s="95">
        <v>826.90644400000008</v>
      </c>
      <c r="F376" s="135"/>
      <c r="G376" s="35">
        <f>E376*F376</f>
        <v>0</v>
      </c>
    </row>
    <row r="377" spans="1:7" s="1" customFormat="1" ht="9.75" customHeight="1" x14ac:dyDescent="0.2">
      <c r="A377" s="4"/>
      <c r="B377" s="91" t="s">
        <v>492</v>
      </c>
      <c r="C377" s="269" t="s">
        <v>1908</v>
      </c>
      <c r="D377" s="208"/>
      <c r="E377" s="208"/>
      <c r="F377" s="208"/>
      <c r="G377" s="270"/>
    </row>
    <row r="378" spans="1:7" s="14" customFormat="1" ht="11.25" x14ac:dyDescent="0.2">
      <c r="A378" s="42"/>
      <c r="B378" s="43">
        <v>62</v>
      </c>
      <c r="C378" s="44" t="s">
        <v>1339</v>
      </c>
      <c r="D378" s="45"/>
      <c r="E378" s="45"/>
      <c r="F378" s="46"/>
      <c r="G378" s="47">
        <f>SUM(G374:G377)</f>
        <v>0</v>
      </c>
    </row>
    <row r="379" spans="1:7" s="14" customFormat="1" ht="11.25" x14ac:dyDescent="0.2">
      <c r="A379" s="21"/>
      <c r="B379" s="22" t="s">
        <v>1340</v>
      </c>
      <c r="C379" s="23" t="s">
        <v>1341</v>
      </c>
      <c r="D379" s="20"/>
      <c r="E379" s="20"/>
      <c r="F379" s="24"/>
      <c r="G379" s="25"/>
    </row>
    <row r="380" spans="1:7" s="1" customFormat="1" ht="9.75" x14ac:dyDescent="0.2">
      <c r="A380" s="32">
        <f>A376+1</f>
        <v>67</v>
      </c>
      <c r="B380" s="28" t="s">
        <v>1909</v>
      </c>
      <c r="C380" s="29" t="s">
        <v>1910</v>
      </c>
      <c r="D380" s="30" t="s">
        <v>973</v>
      </c>
      <c r="E380" s="90">
        <v>1.2935000000000001</v>
      </c>
      <c r="F380" s="135"/>
      <c r="G380" s="35">
        <f>E380*F380</f>
        <v>0</v>
      </c>
    </row>
    <row r="381" spans="1:7" s="1" customFormat="1" ht="9.75" customHeight="1" x14ac:dyDescent="0.2">
      <c r="A381" s="4"/>
      <c r="B381" s="91" t="s">
        <v>492</v>
      </c>
      <c r="C381" s="269" t="s">
        <v>1911</v>
      </c>
      <c r="D381" s="208"/>
      <c r="E381" s="208"/>
      <c r="F381" s="208"/>
      <c r="G381" s="270"/>
    </row>
    <row r="382" spans="1:7" s="1" customFormat="1" ht="9.75" x14ac:dyDescent="0.2">
      <c r="A382" s="26"/>
      <c r="B382" s="28"/>
      <c r="C382" s="29" t="s">
        <v>1261</v>
      </c>
      <c r="D382" s="30"/>
      <c r="E382" s="90">
        <v>1.2935000000000001</v>
      </c>
      <c r="F382" s="26"/>
      <c r="G382" s="31"/>
    </row>
    <row r="383" spans="1:7" s="1" customFormat="1" ht="9.75" customHeight="1" x14ac:dyDescent="0.2">
      <c r="A383" s="4"/>
      <c r="B383" s="91" t="s">
        <v>492</v>
      </c>
      <c r="C383" s="269" t="s">
        <v>1912</v>
      </c>
      <c r="D383" s="208"/>
      <c r="E383" s="208"/>
      <c r="F383" s="208"/>
      <c r="G383" s="270"/>
    </row>
    <row r="384" spans="1:7" s="1" customFormat="1" ht="9.75" x14ac:dyDescent="0.2">
      <c r="A384" s="32">
        <f>A380+1</f>
        <v>68</v>
      </c>
      <c r="B384" s="28" t="s">
        <v>1349</v>
      </c>
      <c r="C384" s="29" t="s">
        <v>1350</v>
      </c>
      <c r="D384" s="30" t="s">
        <v>564</v>
      </c>
      <c r="E384" s="95">
        <v>1006.26</v>
      </c>
      <c r="F384" s="135"/>
      <c r="G384" s="35">
        <f>E384*F384</f>
        <v>0</v>
      </c>
    </row>
    <row r="385" spans="1:7" s="1" customFormat="1" ht="9.75" customHeight="1" x14ac:dyDescent="0.2">
      <c r="A385" s="4"/>
      <c r="B385" s="91" t="s">
        <v>492</v>
      </c>
      <c r="C385" s="269" t="s">
        <v>1913</v>
      </c>
      <c r="D385" s="208"/>
      <c r="E385" s="208"/>
      <c r="F385" s="208"/>
      <c r="G385" s="270"/>
    </row>
    <row r="386" spans="1:7" s="1" customFormat="1" ht="9.75" x14ac:dyDescent="0.2">
      <c r="A386" s="32">
        <f>A384+1</f>
        <v>69</v>
      </c>
      <c r="B386" s="28" t="s">
        <v>1914</v>
      </c>
      <c r="C386" s="29" t="s">
        <v>1915</v>
      </c>
      <c r="D386" s="30" t="s">
        <v>564</v>
      </c>
      <c r="E386" s="95">
        <v>1006.26</v>
      </c>
      <c r="F386" s="135"/>
      <c r="G386" s="35">
        <f>E386*F386</f>
        <v>0</v>
      </c>
    </row>
    <row r="387" spans="1:7" s="1" customFormat="1" ht="9.75" customHeight="1" x14ac:dyDescent="0.2">
      <c r="A387" s="4"/>
      <c r="B387" s="91" t="s">
        <v>492</v>
      </c>
      <c r="C387" s="269" t="s">
        <v>1913</v>
      </c>
      <c r="D387" s="208"/>
      <c r="E387" s="208"/>
      <c r="F387" s="208"/>
      <c r="G387" s="270"/>
    </row>
    <row r="388" spans="1:7" s="14" customFormat="1" ht="11.25" x14ac:dyDescent="0.2">
      <c r="A388" s="42"/>
      <c r="B388" s="43">
        <v>63</v>
      </c>
      <c r="C388" s="44" t="s">
        <v>1358</v>
      </c>
      <c r="D388" s="45"/>
      <c r="E388" s="45"/>
      <c r="F388" s="46"/>
      <c r="G388" s="47">
        <f>SUM(G380:G387)</f>
        <v>0</v>
      </c>
    </row>
    <row r="389" spans="1:7" s="14" customFormat="1" ht="11.25" x14ac:dyDescent="0.2">
      <c r="A389" s="21"/>
      <c r="B389" s="22" t="s">
        <v>1185</v>
      </c>
      <c r="C389" s="23" t="s">
        <v>1186</v>
      </c>
      <c r="D389" s="20"/>
      <c r="E389" s="20"/>
      <c r="F389" s="24"/>
      <c r="G389" s="25"/>
    </row>
    <row r="390" spans="1:7" s="1" customFormat="1" ht="9.75" x14ac:dyDescent="0.2">
      <c r="A390" s="32">
        <f>A386+1</f>
        <v>70</v>
      </c>
      <c r="B390" s="28" t="s">
        <v>1916</v>
      </c>
      <c r="C390" s="29" t="s">
        <v>1917</v>
      </c>
      <c r="D390" s="30" t="s">
        <v>29</v>
      </c>
      <c r="E390" s="33">
        <v>2</v>
      </c>
      <c r="F390" s="135"/>
      <c r="G390" s="35">
        <f t="shared" ref="G390:G430" si="0">E390*F390</f>
        <v>0</v>
      </c>
    </row>
    <row r="391" spans="1:7" s="1" customFormat="1" ht="9.75" x14ac:dyDescent="0.2">
      <c r="A391" s="32">
        <f t="shared" ref="A391:A430" si="1">A390+1</f>
        <v>71</v>
      </c>
      <c r="B391" s="28" t="s">
        <v>1918</v>
      </c>
      <c r="C391" s="29" t="s">
        <v>1919</v>
      </c>
      <c r="D391" s="30" t="s">
        <v>29</v>
      </c>
      <c r="E391" s="33">
        <v>1</v>
      </c>
      <c r="F391" s="135"/>
      <c r="G391" s="35">
        <f t="shared" si="0"/>
        <v>0</v>
      </c>
    </row>
    <row r="392" spans="1:7" s="1" customFormat="1" ht="9.75" x14ac:dyDescent="0.2">
      <c r="A392" s="32">
        <f t="shared" si="1"/>
        <v>72</v>
      </c>
      <c r="B392" s="28" t="s">
        <v>1920</v>
      </c>
      <c r="C392" s="29" t="s">
        <v>1921</v>
      </c>
      <c r="D392" s="30" t="s">
        <v>29</v>
      </c>
      <c r="E392" s="33">
        <v>1</v>
      </c>
      <c r="F392" s="135"/>
      <c r="G392" s="35">
        <f t="shared" si="0"/>
        <v>0</v>
      </c>
    </row>
    <row r="393" spans="1:7" s="1" customFormat="1" ht="9.75" x14ac:dyDescent="0.2">
      <c r="A393" s="32">
        <f t="shared" si="1"/>
        <v>73</v>
      </c>
      <c r="B393" s="28" t="s">
        <v>1922</v>
      </c>
      <c r="C393" s="29" t="s">
        <v>1923</v>
      </c>
      <c r="D393" s="30" t="s">
        <v>29</v>
      </c>
      <c r="E393" s="33">
        <v>1</v>
      </c>
      <c r="F393" s="135"/>
      <c r="G393" s="35">
        <f t="shared" si="0"/>
        <v>0</v>
      </c>
    </row>
    <row r="394" spans="1:7" s="1" customFormat="1" ht="9.75" x14ac:dyDescent="0.2">
      <c r="A394" s="32">
        <f t="shared" si="1"/>
        <v>74</v>
      </c>
      <c r="B394" s="28" t="s">
        <v>1924</v>
      </c>
      <c r="C394" s="29" t="s">
        <v>1925</v>
      </c>
      <c r="D394" s="30" t="s">
        <v>29</v>
      </c>
      <c r="E394" s="33">
        <v>1</v>
      </c>
      <c r="F394" s="135"/>
      <c r="G394" s="35">
        <f t="shared" si="0"/>
        <v>0</v>
      </c>
    </row>
    <row r="395" spans="1:7" s="1" customFormat="1" ht="9.75" x14ac:dyDescent="0.2">
      <c r="A395" s="32">
        <f t="shared" si="1"/>
        <v>75</v>
      </c>
      <c r="B395" s="28" t="s">
        <v>1926</v>
      </c>
      <c r="C395" s="29" t="s">
        <v>1927</v>
      </c>
      <c r="D395" s="30" t="s">
        <v>29</v>
      </c>
      <c r="E395" s="33">
        <v>2</v>
      </c>
      <c r="F395" s="135"/>
      <c r="G395" s="35">
        <f t="shared" si="0"/>
        <v>0</v>
      </c>
    </row>
    <row r="396" spans="1:7" s="1" customFormat="1" ht="9.75" x14ac:dyDescent="0.2">
      <c r="A396" s="32">
        <f t="shared" si="1"/>
        <v>76</v>
      </c>
      <c r="B396" s="28" t="s">
        <v>1928</v>
      </c>
      <c r="C396" s="29" t="s">
        <v>1929</v>
      </c>
      <c r="D396" s="30" t="s">
        <v>29</v>
      </c>
      <c r="E396" s="33">
        <v>1</v>
      </c>
      <c r="F396" s="135"/>
      <c r="G396" s="35">
        <f t="shared" si="0"/>
        <v>0</v>
      </c>
    </row>
    <row r="397" spans="1:7" s="1" customFormat="1" ht="9.75" x14ac:dyDescent="0.2">
      <c r="A397" s="32">
        <f t="shared" si="1"/>
        <v>77</v>
      </c>
      <c r="B397" s="28" t="s">
        <v>1930</v>
      </c>
      <c r="C397" s="29" t="s">
        <v>1931</v>
      </c>
      <c r="D397" s="30" t="s">
        <v>29</v>
      </c>
      <c r="E397" s="33">
        <v>2</v>
      </c>
      <c r="F397" s="135"/>
      <c r="G397" s="35">
        <f t="shared" si="0"/>
        <v>0</v>
      </c>
    </row>
    <row r="398" spans="1:7" s="1" customFormat="1" ht="9.75" x14ac:dyDescent="0.2">
      <c r="A398" s="32">
        <f t="shared" si="1"/>
        <v>78</v>
      </c>
      <c r="B398" s="28" t="s">
        <v>1932</v>
      </c>
      <c r="C398" s="29" t="s">
        <v>1933</v>
      </c>
      <c r="D398" s="30" t="s">
        <v>29</v>
      </c>
      <c r="E398" s="33">
        <v>1</v>
      </c>
      <c r="F398" s="135"/>
      <c r="G398" s="35">
        <f t="shared" si="0"/>
        <v>0</v>
      </c>
    </row>
    <row r="399" spans="1:7" s="1" customFormat="1" ht="9.75" x14ac:dyDescent="0.2">
      <c r="A399" s="32">
        <f t="shared" si="1"/>
        <v>79</v>
      </c>
      <c r="B399" s="28" t="s">
        <v>1934</v>
      </c>
      <c r="C399" s="29" t="s">
        <v>1935</v>
      </c>
      <c r="D399" s="30" t="s">
        <v>29</v>
      </c>
      <c r="E399" s="33">
        <v>2</v>
      </c>
      <c r="F399" s="135"/>
      <c r="G399" s="35">
        <f t="shared" si="0"/>
        <v>0</v>
      </c>
    </row>
    <row r="400" spans="1:7" s="1" customFormat="1" ht="9.75" x14ac:dyDescent="0.2">
      <c r="A400" s="32">
        <f t="shared" si="1"/>
        <v>80</v>
      </c>
      <c r="B400" s="28" t="s">
        <v>1936</v>
      </c>
      <c r="C400" s="29" t="s">
        <v>1937</v>
      </c>
      <c r="D400" s="30" t="s">
        <v>29</v>
      </c>
      <c r="E400" s="33">
        <v>1</v>
      </c>
      <c r="F400" s="135"/>
      <c r="G400" s="35">
        <f t="shared" si="0"/>
        <v>0</v>
      </c>
    </row>
    <row r="401" spans="1:7" s="1" customFormat="1" ht="9.75" x14ac:dyDescent="0.2">
      <c r="A401" s="32">
        <f t="shared" si="1"/>
        <v>81</v>
      </c>
      <c r="B401" s="28" t="s">
        <v>1938</v>
      </c>
      <c r="C401" s="29" t="s">
        <v>1939</v>
      </c>
      <c r="D401" s="30" t="s">
        <v>29</v>
      </c>
      <c r="E401" s="33">
        <v>1</v>
      </c>
      <c r="F401" s="135"/>
      <c r="G401" s="35">
        <f t="shared" si="0"/>
        <v>0</v>
      </c>
    </row>
    <row r="402" spans="1:7" s="1" customFormat="1" ht="9.75" x14ac:dyDescent="0.2">
      <c r="A402" s="32">
        <f t="shared" si="1"/>
        <v>82</v>
      </c>
      <c r="B402" s="28" t="s">
        <v>1940</v>
      </c>
      <c r="C402" s="29" t="s">
        <v>1941</v>
      </c>
      <c r="D402" s="30" t="s">
        <v>29</v>
      </c>
      <c r="E402" s="33">
        <v>1</v>
      </c>
      <c r="F402" s="135"/>
      <c r="G402" s="35">
        <f t="shared" si="0"/>
        <v>0</v>
      </c>
    </row>
    <row r="403" spans="1:7" s="1" customFormat="1" ht="9.75" x14ac:dyDescent="0.2">
      <c r="A403" s="32">
        <f t="shared" si="1"/>
        <v>83</v>
      </c>
      <c r="B403" s="28" t="s">
        <v>1942</v>
      </c>
      <c r="C403" s="29" t="s">
        <v>1943</v>
      </c>
      <c r="D403" s="30" t="s">
        <v>29</v>
      </c>
      <c r="E403" s="33">
        <v>4</v>
      </c>
      <c r="F403" s="135"/>
      <c r="G403" s="35">
        <f t="shared" si="0"/>
        <v>0</v>
      </c>
    </row>
    <row r="404" spans="1:7" s="1" customFormat="1" ht="9.75" x14ac:dyDescent="0.2">
      <c r="A404" s="32">
        <f t="shared" si="1"/>
        <v>84</v>
      </c>
      <c r="B404" s="28" t="s">
        <v>1944</v>
      </c>
      <c r="C404" s="29" t="s">
        <v>1945</v>
      </c>
      <c r="D404" s="30" t="s">
        <v>29</v>
      </c>
      <c r="E404" s="33">
        <v>2</v>
      </c>
      <c r="F404" s="135"/>
      <c r="G404" s="35">
        <f t="shared" si="0"/>
        <v>0</v>
      </c>
    </row>
    <row r="405" spans="1:7" s="1" customFormat="1" ht="9.75" x14ac:dyDescent="0.2">
      <c r="A405" s="32">
        <f t="shared" si="1"/>
        <v>85</v>
      </c>
      <c r="B405" s="28" t="s">
        <v>1946</v>
      </c>
      <c r="C405" s="29" t="s">
        <v>1947</v>
      </c>
      <c r="D405" s="30" t="s">
        <v>29</v>
      </c>
      <c r="E405" s="33">
        <v>2</v>
      </c>
      <c r="F405" s="135"/>
      <c r="G405" s="35">
        <f t="shared" si="0"/>
        <v>0</v>
      </c>
    </row>
    <row r="406" spans="1:7" s="1" customFormat="1" ht="9.75" x14ac:dyDescent="0.2">
      <c r="A406" s="32">
        <f t="shared" si="1"/>
        <v>86</v>
      </c>
      <c r="B406" s="28" t="s">
        <v>1948</v>
      </c>
      <c r="C406" s="29" t="s">
        <v>1949</v>
      </c>
      <c r="D406" s="30" t="s">
        <v>29</v>
      </c>
      <c r="E406" s="33">
        <v>2</v>
      </c>
      <c r="F406" s="135"/>
      <c r="G406" s="35">
        <f t="shared" si="0"/>
        <v>0</v>
      </c>
    </row>
    <row r="407" spans="1:7" s="1" customFormat="1" ht="9.75" x14ac:dyDescent="0.2">
      <c r="A407" s="32">
        <f t="shared" si="1"/>
        <v>87</v>
      </c>
      <c r="B407" s="28" t="s">
        <v>1950</v>
      </c>
      <c r="C407" s="29" t="s">
        <v>1951</v>
      </c>
      <c r="D407" s="30" t="s">
        <v>29</v>
      </c>
      <c r="E407" s="33">
        <v>2</v>
      </c>
      <c r="F407" s="135"/>
      <c r="G407" s="35">
        <f t="shared" si="0"/>
        <v>0</v>
      </c>
    </row>
    <row r="408" spans="1:7" s="1" customFormat="1" ht="9.75" x14ac:dyDescent="0.2">
      <c r="A408" s="32">
        <f t="shared" si="1"/>
        <v>88</v>
      </c>
      <c r="B408" s="28" t="s">
        <v>1952</v>
      </c>
      <c r="C408" s="29" t="s">
        <v>1953</v>
      </c>
      <c r="D408" s="30" t="s">
        <v>29</v>
      </c>
      <c r="E408" s="33">
        <v>1</v>
      </c>
      <c r="F408" s="135"/>
      <c r="G408" s="35">
        <f t="shared" si="0"/>
        <v>0</v>
      </c>
    </row>
    <row r="409" spans="1:7" s="1" customFormat="1" ht="9.75" x14ac:dyDescent="0.2">
      <c r="A409" s="32">
        <f t="shared" si="1"/>
        <v>89</v>
      </c>
      <c r="B409" s="28" t="s">
        <v>1954</v>
      </c>
      <c r="C409" s="29" t="s">
        <v>1955</v>
      </c>
      <c r="D409" s="30" t="s">
        <v>29</v>
      </c>
      <c r="E409" s="33">
        <v>1</v>
      </c>
      <c r="F409" s="135"/>
      <c r="G409" s="35">
        <f t="shared" si="0"/>
        <v>0</v>
      </c>
    </row>
    <row r="410" spans="1:7" s="1" customFormat="1" ht="9.75" x14ac:dyDescent="0.2">
      <c r="A410" s="32">
        <f t="shared" si="1"/>
        <v>90</v>
      </c>
      <c r="B410" s="28" t="s">
        <v>1956</v>
      </c>
      <c r="C410" s="29" t="s">
        <v>1957</v>
      </c>
      <c r="D410" s="30" t="s">
        <v>29</v>
      </c>
      <c r="E410" s="33">
        <v>1</v>
      </c>
      <c r="F410" s="135"/>
      <c r="G410" s="35">
        <f t="shared" si="0"/>
        <v>0</v>
      </c>
    </row>
    <row r="411" spans="1:7" s="1" customFormat="1" ht="9.75" x14ac:dyDescent="0.2">
      <c r="A411" s="32">
        <f t="shared" si="1"/>
        <v>91</v>
      </c>
      <c r="B411" s="28" t="s">
        <v>1958</v>
      </c>
      <c r="C411" s="29" t="s">
        <v>1959</v>
      </c>
      <c r="D411" s="30" t="s">
        <v>29</v>
      </c>
      <c r="E411" s="33">
        <v>1</v>
      </c>
      <c r="F411" s="135"/>
      <c r="G411" s="35">
        <f t="shared" si="0"/>
        <v>0</v>
      </c>
    </row>
    <row r="412" spans="1:7" s="1" customFormat="1" ht="9.75" x14ac:dyDescent="0.2">
      <c r="A412" s="32">
        <f t="shared" si="1"/>
        <v>92</v>
      </c>
      <c r="B412" s="28" t="s">
        <v>1960</v>
      </c>
      <c r="C412" s="29" t="s">
        <v>1961</v>
      </c>
      <c r="D412" s="30" t="s">
        <v>29</v>
      </c>
      <c r="E412" s="33">
        <v>1</v>
      </c>
      <c r="F412" s="135"/>
      <c r="G412" s="35">
        <f t="shared" si="0"/>
        <v>0</v>
      </c>
    </row>
    <row r="413" spans="1:7" s="1" customFormat="1" ht="19.5" x14ac:dyDescent="0.2">
      <c r="A413" s="32">
        <f t="shared" si="1"/>
        <v>93</v>
      </c>
      <c r="B413" s="28" t="s">
        <v>1962</v>
      </c>
      <c r="C413" s="29" t="s">
        <v>1963</v>
      </c>
      <c r="D413" s="30" t="s">
        <v>29</v>
      </c>
      <c r="E413" s="33">
        <v>1</v>
      </c>
      <c r="F413" s="135"/>
      <c r="G413" s="35">
        <f t="shared" si="0"/>
        <v>0</v>
      </c>
    </row>
    <row r="414" spans="1:7" s="1" customFormat="1" ht="19.5" x14ac:dyDescent="0.2">
      <c r="A414" s="32">
        <f t="shared" si="1"/>
        <v>94</v>
      </c>
      <c r="B414" s="28" t="s">
        <v>1964</v>
      </c>
      <c r="C414" s="29" t="s">
        <v>1965</v>
      </c>
      <c r="D414" s="30" t="s">
        <v>29</v>
      </c>
      <c r="E414" s="33">
        <v>2</v>
      </c>
      <c r="F414" s="135"/>
      <c r="G414" s="35">
        <f t="shared" si="0"/>
        <v>0</v>
      </c>
    </row>
    <row r="415" spans="1:7" s="1" customFormat="1" ht="19.5" x14ac:dyDescent="0.2">
      <c r="A415" s="32">
        <f t="shared" si="1"/>
        <v>95</v>
      </c>
      <c r="B415" s="28" t="s">
        <v>1966</v>
      </c>
      <c r="C415" s="29" t="s">
        <v>1967</v>
      </c>
      <c r="D415" s="30" t="s">
        <v>29</v>
      </c>
      <c r="E415" s="33">
        <v>2</v>
      </c>
      <c r="F415" s="135"/>
      <c r="G415" s="35">
        <f t="shared" si="0"/>
        <v>0</v>
      </c>
    </row>
    <row r="416" spans="1:7" s="1" customFormat="1" ht="19.5" x14ac:dyDescent="0.2">
      <c r="A416" s="32">
        <f t="shared" si="1"/>
        <v>96</v>
      </c>
      <c r="B416" s="28" t="s">
        <v>1968</v>
      </c>
      <c r="C416" s="29" t="s">
        <v>1969</v>
      </c>
      <c r="D416" s="30" t="s">
        <v>29</v>
      </c>
      <c r="E416" s="33">
        <v>4</v>
      </c>
      <c r="F416" s="135"/>
      <c r="G416" s="35">
        <f t="shared" si="0"/>
        <v>0</v>
      </c>
    </row>
    <row r="417" spans="1:7" s="1" customFormat="1" ht="19.5" x14ac:dyDescent="0.2">
      <c r="A417" s="32">
        <f t="shared" si="1"/>
        <v>97</v>
      </c>
      <c r="B417" s="28" t="s">
        <v>1970</v>
      </c>
      <c r="C417" s="29" t="s">
        <v>1971</v>
      </c>
      <c r="D417" s="30" t="s">
        <v>29</v>
      </c>
      <c r="E417" s="33">
        <v>2</v>
      </c>
      <c r="F417" s="135"/>
      <c r="G417" s="35">
        <f t="shared" si="0"/>
        <v>0</v>
      </c>
    </row>
    <row r="418" spans="1:7" s="1" customFormat="1" ht="19.5" x14ac:dyDescent="0.2">
      <c r="A418" s="32">
        <f t="shared" si="1"/>
        <v>98</v>
      </c>
      <c r="B418" s="28" t="s">
        <v>1972</v>
      </c>
      <c r="C418" s="29" t="s">
        <v>1973</v>
      </c>
      <c r="D418" s="30" t="s">
        <v>29</v>
      </c>
      <c r="E418" s="33">
        <v>2</v>
      </c>
      <c r="F418" s="135"/>
      <c r="G418" s="35">
        <f t="shared" si="0"/>
        <v>0</v>
      </c>
    </row>
    <row r="419" spans="1:7" s="1" customFormat="1" ht="19.5" x14ac:dyDescent="0.2">
      <c r="A419" s="32">
        <f t="shared" si="1"/>
        <v>99</v>
      </c>
      <c r="B419" s="28" t="s">
        <v>1974</v>
      </c>
      <c r="C419" s="29" t="s">
        <v>1975</v>
      </c>
      <c r="D419" s="30" t="s">
        <v>29</v>
      </c>
      <c r="E419" s="33">
        <v>2</v>
      </c>
      <c r="F419" s="135"/>
      <c r="G419" s="35">
        <f t="shared" si="0"/>
        <v>0</v>
      </c>
    </row>
    <row r="420" spans="1:7" s="1" customFormat="1" ht="19.5" x14ac:dyDescent="0.2">
      <c r="A420" s="32">
        <f t="shared" si="1"/>
        <v>100</v>
      </c>
      <c r="B420" s="28" t="s">
        <v>1976</v>
      </c>
      <c r="C420" s="29" t="s">
        <v>1977</v>
      </c>
      <c r="D420" s="30" t="s">
        <v>29</v>
      </c>
      <c r="E420" s="33">
        <v>2</v>
      </c>
      <c r="F420" s="135"/>
      <c r="G420" s="35">
        <f t="shared" si="0"/>
        <v>0</v>
      </c>
    </row>
    <row r="421" spans="1:7" s="1" customFormat="1" ht="19.5" x14ac:dyDescent="0.2">
      <c r="A421" s="32">
        <f t="shared" si="1"/>
        <v>101</v>
      </c>
      <c r="B421" s="28" t="s">
        <v>1978</v>
      </c>
      <c r="C421" s="29" t="s">
        <v>1979</v>
      </c>
      <c r="D421" s="30" t="s">
        <v>29</v>
      </c>
      <c r="E421" s="33">
        <v>2</v>
      </c>
      <c r="F421" s="135"/>
      <c r="G421" s="35">
        <f t="shared" si="0"/>
        <v>0</v>
      </c>
    </row>
    <row r="422" spans="1:7" s="1" customFormat="1" ht="19.5" x14ac:dyDescent="0.2">
      <c r="A422" s="32">
        <f t="shared" si="1"/>
        <v>102</v>
      </c>
      <c r="B422" s="28" t="s">
        <v>1980</v>
      </c>
      <c r="C422" s="29" t="s">
        <v>1981</v>
      </c>
      <c r="D422" s="30" t="s">
        <v>29</v>
      </c>
      <c r="E422" s="33">
        <v>1</v>
      </c>
      <c r="F422" s="135"/>
      <c r="G422" s="35">
        <f t="shared" si="0"/>
        <v>0</v>
      </c>
    </row>
    <row r="423" spans="1:7" s="1" customFormat="1" ht="19.5" x14ac:dyDescent="0.2">
      <c r="A423" s="142">
        <v>261</v>
      </c>
      <c r="B423" s="28" t="s">
        <v>2440</v>
      </c>
      <c r="C423" s="29" t="s">
        <v>2441</v>
      </c>
      <c r="D423" s="30" t="s">
        <v>29</v>
      </c>
      <c r="E423" s="33">
        <v>1</v>
      </c>
      <c r="F423" s="135"/>
      <c r="G423" s="35">
        <f t="shared" si="0"/>
        <v>0</v>
      </c>
    </row>
    <row r="424" spans="1:7" s="1" customFormat="1" ht="19.5" x14ac:dyDescent="0.2">
      <c r="A424" s="142">
        <v>262</v>
      </c>
      <c r="B424" s="28" t="s">
        <v>1982</v>
      </c>
      <c r="C424" s="29" t="s">
        <v>2442</v>
      </c>
      <c r="D424" s="30" t="s">
        <v>29</v>
      </c>
      <c r="E424" s="33">
        <v>3</v>
      </c>
      <c r="F424" s="135"/>
      <c r="G424" s="35">
        <f t="shared" si="0"/>
        <v>0</v>
      </c>
    </row>
    <row r="425" spans="1:7" s="1" customFormat="1" ht="19.5" x14ac:dyDescent="0.2">
      <c r="A425" s="142">
        <v>263</v>
      </c>
      <c r="B425" s="28" t="s">
        <v>2447</v>
      </c>
      <c r="C425" s="29" t="s">
        <v>2443</v>
      </c>
      <c r="D425" s="30" t="s">
        <v>29</v>
      </c>
      <c r="E425" s="33">
        <v>12</v>
      </c>
      <c r="F425" s="135"/>
      <c r="G425" s="35">
        <f t="shared" si="0"/>
        <v>0</v>
      </c>
    </row>
    <row r="426" spans="1:7" s="1" customFormat="1" ht="19.5" x14ac:dyDescent="0.2">
      <c r="A426" s="142">
        <v>264</v>
      </c>
      <c r="B426" s="28" t="s">
        <v>2448</v>
      </c>
      <c r="C426" s="29" t="s">
        <v>2444</v>
      </c>
      <c r="D426" s="30" t="s">
        <v>29</v>
      </c>
      <c r="E426" s="33">
        <v>2</v>
      </c>
      <c r="F426" s="135"/>
      <c r="G426" s="35">
        <f t="shared" si="0"/>
        <v>0</v>
      </c>
    </row>
    <row r="427" spans="1:7" s="1" customFormat="1" ht="19.5" x14ac:dyDescent="0.2">
      <c r="A427" s="142">
        <v>265</v>
      </c>
      <c r="B427" s="28" t="s">
        <v>2449</v>
      </c>
      <c r="C427" s="29" t="s">
        <v>2445</v>
      </c>
      <c r="D427" s="30" t="s">
        <v>29</v>
      </c>
      <c r="E427" s="33">
        <v>2</v>
      </c>
      <c r="F427" s="135"/>
      <c r="G427" s="35">
        <f t="shared" si="0"/>
        <v>0</v>
      </c>
    </row>
    <row r="428" spans="1:7" s="1" customFormat="1" ht="19.5" x14ac:dyDescent="0.2">
      <c r="A428" s="142">
        <v>266</v>
      </c>
      <c r="B428" s="28" t="s">
        <v>2450</v>
      </c>
      <c r="C428" s="29" t="s">
        <v>2446</v>
      </c>
      <c r="D428" s="30" t="s">
        <v>29</v>
      </c>
      <c r="E428" s="33">
        <v>2</v>
      </c>
      <c r="F428" s="135"/>
      <c r="G428" s="35">
        <f t="shared" si="0"/>
        <v>0</v>
      </c>
    </row>
    <row r="429" spans="1:7" s="1" customFormat="1" ht="9.75" x14ac:dyDescent="0.2">
      <c r="A429" s="142">
        <f>A422+1</f>
        <v>103</v>
      </c>
      <c r="B429" s="28"/>
      <c r="C429" s="29"/>
      <c r="D429" s="30"/>
      <c r="E429" s="33"/>
      <c r="F429" s="135"/>
      <c r="G429" s="35">
        <f t="shared" si="0"/>
        <v>0</v>
      </c>
    </row>
    <row r="430" spans="1:7" s="1" customFormat="1" ht="9.75" x14ac:dyDescent="0.2">
      <c r="A430" s="32">
        <f t="shared" si="1"/>
        <v>104</v>
      </c>
      <c r="B430" s="28" t="s">
        <v>1982</v>
      </c>
      <c r="C430" s="29" t="s">
        <v>1983</v>
      </c>
      <c r="D430" s="30" t="s">
        <v>29</v>
      </c>
      <c r="E430" s="33">
        <v>1</v>
      </c>
      <c r="F430" s="135"/>
      <c r="G430" s="35">
        <f t="shared" si="0"/>
        <v>0</v>
      </c>
    </row>
    <row r="431" spans="1:7" s="14" customFormat="1" ht="11.25" x14ac:dyDescent="0.2">
      <c r="A431" s="42"/>
      <c r="B431" s="43">
        <v>64</v>
      </c>
      <c r="C431" s="44" t="s">
        <v>1193</v>
      </c>
      <c r="D431" s="45"/>
      <c r="E431" s="45"/>
      <c r="F431" s="46"/>
      <c r="G431" s="47">
        <f>SUM(G390:G430)</f>
        <v>0</v>
      </c>
    </row>
    <row r="432" spans="1:7" s="14" customFormat="1" ht="11.25" x14ac:dyDescent="0.2">
      <c r="A432" s="21"/>
      <c r="B432" s="22" t="s">
        <v>1368</v>
      </c>
      <c r="C432" s="23" t="s">
        <v>1369</v>
      </c>
      <c r="D432" s="20"/>
      <c r="E432" s="20"/>
      <c r="F432" s="24"/>
      <c r="G432" s="25"/>
    </row>
    <row r="433" spans="1:7" s="1" customFormat="1" ht="9.75" x14ac:dyDescent="0.2">
      <c r="A433" s="32">
        <f>A430+1</f>
        <v>105</v>
      </c>
      <c r="B433" s="28" t="s">
        <v>1370</v>
      </c>
      <c r="C433" s="29" t="s">
        <v>1371</v>
      </c>
      <c r="D433" s="30" t="s">
        <v>564</v>
      </c>
      <c r="E433" s="33">
        <v>850</v>
      </c>
      <c r="F433" s="135"/>
      <c r="G433" s="35">
        <f>E433*F433</f>
        <v>0</v>
      </c>
    </row>
    <row r="434" spans="1:7" s="1" customFormat="1" ht="9.75" x14ac:dyDescent="0.2">
      <c r="A434" s="32">
        <f>A433+1</f>
        <v>106</v>
      </c>
      <c r="B434" s="28" t="s">
        <v>1373</v>
      </c>
      <c r="C434" s="29" t="s">
        <v>1374</v>
      </c>
      <c r="D434" s="30" t="s">
        <v>148</v>
      </c>
      <c r="E434" s="33">
        <v>300</v>
      </c>
      <c r="F434" s="135"/>
      <c r="G434" s="35">
        <f>E434*F434</f>
        <v>0</v>
      </c>
    </row>
    <row r="435" spans="1:7" s="14" customFormat="1" ht="11.25" x14ac:dyDescent="0.2">
      <c r="A435" s="42"/>
      <c r="B435" s="43">
        <v>9</v>
      </c>
      <c r="C435" s="44" t="s">
        <v>1375</v>
      </c>
      <c r="D435" s="45"/>
      <c r="E435" s="45"/>
      <c r="F435" s="46"/>
      <c r="G435" s="47">
        <f>SUM(G433:G434)</f>
        <v>0</v>
      </c>
    </row>
    <row r="436" spans="1:7" s="14" customFormat="1" ht="11.25" x14ac:dyDescent="0.2">
      <c r="A436" s="21"/>
      <c r="B436" s="22" t="s">
        <v>1376</v>
      </c>
      <c r="C436" s="23" t="s">
        <v>1377</v>
      </c>
      <c r="D436" s="20"/>
      <c r="E436" s="20"/>
      <c r="F436" s="24"/>
      <c r="G436" s="25"/>
    </row>
    <row r="437" spans="1:7" s="1" customFormat="1" ht="9.75" x14ac:dyDescent="0.2">
      <c r="A437" s="32">
        <f>A434+1</f>
        <v>107</v>
      </c>
      <c r="B437" s="28" t="s">
        <v>1984</v>
      </c>
      <c r="C437" s="29" t="s">
        <v>1985</v>
      </c>
      <c r="D437" s="30" t="s">
        <v>564</v>
      </c>
      <c r="E437" s="33">
        <v>400</v>
      </c>
      <c r="F437" s="135"/>
      <c r="G437" s="35">
        <f>E437*F437</f>
        <v>0</v>
      </c>
    </row>
    <row r="438" spans="1:7" s="1" customFormat="1" ht="9.75" x14ac:dyDescent="0.2">
      <c r="A438" s="32">
        <f>A437+1</f>
        <v>108</v>
      </c>
      <c r="B438" s="28" t="s">
        <v>1986</v>
      </c>
      <c r="C438" s="29" t="s">
        <v>1987</v>
      </c>
      <c r="D438" s="30" t="s">
        <v>564</v>
      </c>
      <c r="E438" s="33">
        <v>250</v>
      </c>
      <c r="F438" s="135"/>
      <c r="G438" s="35">
        <f>E438*F438</f>
        <v>0</v>
      </c>
    </row>
    <row r="439" spans="1:7" s="1" customFormat="1" ht="9.75" x14ac:dyDescent="0.2">
      <c r="A439" s="32">
        <f>A438+1</f>
        <v>109</v>
      </c>
      <c r="B439" s="28" t="s">
        <v>1988</v>
      </c>
      <c r="C439" s="29" t="s">
        <v>1989</v>
      </c>
      <c r="D439" s="30" t="s">
        <v>564</v>
      </c>
      <c r="E439" s="33">
        <v>950</v>
      </c>
      <c r="F439" s="135"/>
      <c r="G439" s="35">
        <f>E439*F439</f>
        <v>0</v>
      </c>
    </row>
    <row r="440" spans="1:7" s="1" customFormat="1" ht="9.75" x14ac:dyDescent="0.2">
      <c r="A440" s="32">
        <f>A439+1</f>
        <v>110</v>
      </c>
      <c r="B440" s="28" t="s">
        <v>1990</v>
      </c>
      <c r="C440" s="29" t="s">
        <v>1991</v>
      </c>
      <c r="D440" s="30" t="s">
        <v>564</v>
      </c>
      <c r="E440" s="95">
        <v>2850</v>
      </c>
      <c r="F440" s="135"/>
      <c r="G440" s="35">
        <f>E440*F440</f>
        <v>0</v>
      </c>
    </row>
    <row r="441" spans="1:7" s="1" customFormat="1" ht="9.75" customHeight="1" x14ac:dyDescent="0.2">
      <c r="A441" s="4"/>
      <c r="B441" s="91" t="s">
        <v>492</v>
      </c>
      <c r="C441" s="269" t="s">
        <v>1992</v>
      </c>
      <c r="D441" s="208"/>
      <c r="E441" s="208"/>
      <c r="F441" s="208"/>
      <c r="G441" s="270"/>
    </row>
    <row r="442" spans="1:7" s="1" customFormat="1" ht="9.75" x14ac:dyDescent="0.2">
      <c r="A442" s="32">
        <f>A440+1</f>
        <v>111</v>
      </c>
      <c r="B442" s="28" t="s">
        <v>1993</v>
      </c>
      <c r="C442" s="29" t="s">
        <v>1994</v>
      </c>
      <c r="D442" s="30" t="s">
        <v>564</v>
      </c>
      <c r="E442" s="95">
        <v>950</v>
      </c>
      <c r="F442" s="135"/>
      <c r="G442" s="35">
        <f>E442*F442</f>
        <v>0</v>
      </c>
    </row>
    <row r="443" spans="1:7" s="1" customFormat="1" ht="9.75" customHeight="1" x14ac:dyDescent="0.2">
      <c r="A443" s="4"/>
      <c r="B443" s="91" t="s">
        <v>492</v>
      </c>
      <c r="C443" s="269" t="s">
        <v>1995</v>
      </c>
      <c r="D443" s="208"/>
      <c r="E443" s="208"/>
      <c r="F443" s="208"/>
      <c r="G443" s="270"/>
    </row>
    <row r="444" spans="1:7" s="1" customFormat="1" ht="9.75" x14ac:dyDescent="0.2">
      <c r="A444" s="32">
        <f>A442+1</f>
        <v>112</v>
      </c>
      <c r="B444" s="28" t="s">
        <v>1996</v>
      </c>
      <c r="C444" s="29" t="s">
        <v>1997</v>
      </c>
      <c r="D444" s="30" t="s">
        <v>564</v>
      </c>
      <c r="E444" s="95">
        <v>950</v>
      </c>
      <c r="F444" s="135"/>
      <c r="G444" s="35">
        <f>E444*F444</f>
        <v>0</v>
      </c>
    </row>
    <row r="445" spans="1:7" s="1" customFormat="1" ht="9.75" customHeight="1" x14ac:dyDescent="0.2">
      <c r="A445" s="4"/>
      <c r="B445" s="91" t="s">
        <v>492</v>
      </c>
      <c r="C445" s="269" t="s">
        <v>1995</v>
      </c>
      <c r="D445" s="208"/>
      <c r="E445" s="208"/>
      <c r="F445" s="208"/>
      <c r="G445" s="270"/>
    </row>
    <row r="446" spans="1:7" s="1" customFormat="1" ht="9.75" x14ac:dyDescent="0.2">
      <c r="A446" s="32">
        <f>A444+1</f>
        <v>113</v>
      </c>
      <c r="B446" s="28" t="s">
        <v>1998</v>
      </c>
      <c r="C446" s="29" t="s">
        <v>1999</v>
      </c>
      <c r="D446" s="30" t="s">
        <v>564</v>
      </c>
      <c r="E446" s="95">
        <v>2850</v>
      </c>
      <c r="F446" s="135"/>
      <c r="G446" s="35">
        <f>E446*F446</f>
        <v>0</v>
      </c>
    </row>
    <row r="447" spans="1:7" s="1" customFormat="1" ht="9.75" customHeight="1" x14ac:dyDescent="0.2">
      <c r="A447" s="4"/>
      <c r="B447" s="91" t="s">
        <v>492</v>
      </c>
      <c r="C447" s="269" t="s">
        <v>1992</v>
      </c>
      <c r="D447" s="208"/>
      <c r="E447" s="208"/>
      <c r="F447" s="208"/>
      <c r="G447" s="270"/>
    </row>
    <row r="448" spans="1:7" s="1" customFormat="1" ht="9.75" x14ac:dyDescent="0.2">
      <c r="A448" s="32">
        <f>A446+1</f>
        <v>114</v>
      </c>
      <c r="B448" s="28" t="s">
        <v>2000</v>
      </c>
      <c r="C448" s="29" t="s">
        <v>2001</v>
      </c>
      <c r="D448" s="30" t="s">
        <v>564</v>
      </c>
      <c r="E448" s="95">
        <v>950</v>
      </c>
      <c r="F448" s="135"/>
      <c r="G448" s="35">
        <f>E448*F448</f>
        <v>0</v>
      </c>
    </row>
    <row r="449" spans="1:7" s="1" customFormat="1" ht="9.75" customHeight="1" x14ac:dyDescent="0.2">
      <c r="A449" s="4"/>
      <c r="B449" s="91" t="s">
        <v>492</v>
      </c>
      <c r="C449" s="269" t="s">
        <v>1995</v>
      </c>
      <c r="D449" s="208"/>
      <c r="E449" s="208"/>
      <c r="F449" s="208"/>
      <c r="G449" s="270"/>
    </row>
    <row r="450" spans="1:7" s="14" customFormat="1" ht="11.25" x14ac:dyDescent="0.2">
      <c r="A450" s="42"/>
      <c r="B450" s="43">
        <v>94</v>
      </c>
      <c r="C450" s="44" t="s">
        <v>1380</v>
      </c>
      <c r="D450" s="45"/>
      <c r="E450" s="45"/>
      <c r="F450" s="46"/>
      <c r="G450" s="47">
        <f>SUM(G437:G449)</f>
        <v>0</v>
      </c>
    </row>
    <row r="451" spans="1:7" s="14" customFormat="1" ht="11.25" x14ac:dyDescent="0.2">
      <c r="A451" s="21"/>
      <c r="B451" s="22" t="s">
        <v>1194</v>
      </c>
      <c r="C451" s="23" t="s">
        <v>1195</v>
      </c>
      <c r="D451" s="20"/>
      <c r="E451" s="20"/>
      <c r="F451" s="24"/>
      <c r="G451" s="25"/>
    </row>
    <row r="452" spans="1:7" s="1" customFormat="1" ht="9.75" x14ac:dyDescent="0.2">
      <c r="A452" s="32">
        <f>A448+1</f>
        <v>115</v>
      </c>
      <c r="B452" s="28" t="s">
        <v>2002</v>
      </c>
      <c r="C452" s="29" t="s">
        <v>2003</v>
      </c>
      <c r="D452" s="30" t="s">
        <v>564</v>
      </c>
      <c r="E452" s="95">
        <v>32.399499999999996</v>
      </c>
      <c r="F452" s="135"/>
      <c r="G452" s="35">
        <f>E452*F452</f>
        <v>0</v>
      </c>
    </row>
    <row r="453" spans="1:7" s="1" customFormat="1" ht="9.75" customHeight="1" x14ac:dyDescent="0.2">
      <c r="A453" s="4"/>
      <c r="B453" s="91" t="s">
        <v>492</v>
      </c>
      <c r="C453" s="269" t="s">
        <v>2004</v>
      </c>
      <c r="D453" s="208"/>
      <c r="E453" s="208"/>
      <c r="F453" s="208"/>
      <c r="G453" s="270"/>
    </row>
    <row r="454" spans="1:7" s="1" customFormat="1" ht="9.75" x14ac:dyDescent="0.2">
      <c r="A454" s="26"/>
      <c r="B454" s="28"/>
      <c r="C454" s="29" t="s">
        <v>1261</v>
      </c>
      <c r="D454" s="30"/>
      <c r="E454" s="90">
        <v>32.399499999999996</v>
      </c>
      <c r="F454" s="26"/>
      <c r="G454" s="31"/>
    </row>
    <row r="455" spans="1:7" s="1" customFormat="1" ht="9.75" customHeight="1" x14ac:dyDescent="0.2">
      <c r="A455" s="4"/>
      <c r="B455" s="91" t="s">
        <v>492</v>
      </c>
      <c r="C455" s="269" t="s">
        <v>2005</v>
      </c>
      <c r="D455" s="208"/>
      <c r="E455" s="208"/>
      <c r="F455" s="208"/>
      <c r="G455" s="270"/>
    </row>
    <row r="456" spans="1:7" s="1" customFormat="1" ht="9.75" x14ac:dyDescent="0.2">
      <c r="A456" s="32">
        <f>A452+1</f>
        <v>116</v>
      </c>
      <c r="B456" s="28" t="s">
        <v>1411</v>
      </c>
      <c r="C456" s="29" t="s">
        <v>1412</v>
      </c>
      <c r="D456" s="30" t="s">
        <v>604</v>
      </c>
      <c r="E456" s="33">
        <v>4</v>
      </c>
      <c r="F456" s="135"/>
      <c r="G456" s="35">
        <f>E456*F456</f>
        <v>0</v>
      </c>
    </row>
    <row r="457" spans="1:7" s="1" customFormat="1" ht="9.75" customHeight="1" x14ac:dyDescent="0.2">
      <c r="A457" s="4"/>
      <c r="B457" s="91" t="s">
        <v>492</v>
      </c>
      <c r="C457" s="269" t="s">
        <v>1722</v>
      </c>
      <c r="D457" s="208"/>
      <c r="E457" s="208"/>
      <c r="F457" s="208"/>
      <c r="G457" s="270"/>
    </row>
    <row r="458" spans="1:7" s="1" customFormat="1" ht="9.75" x14ac:dyDescent="0.2">
      <c r="A458" s="26"/>
      <c r="B458" s="28"/>
      <c r="C458" s="29" t="s">
        <v>1261</v>
      </c>
      <c r="D458" s="30"/>
      <c r="E458" s="33">
        <v>4</v>
      </c>
      <c r="F458" s="26"/>
      <c r="G458" s="31"/>
    </row>
    <row r="459" spans="1:7" s="1" customFormat="1" ht="9.75" x14ac:dyDescent="0.2">
      <c r="A459" s="32">
        <f>A456+1</f>
        <v>117</v>
      </c>
      <c r="B459" s="28" t="s">
        <v>2006</v>
      </c>
      <c r="C459" s="29" t="s">
        <v>2007</v>
      </c>
      <c r="D459" s="30" t="s">
        <v>604</v>
      </c>
      <c r="E459" s="33">
        <v>4</v>
      </c>
      <c r="F459" s="135"/>
      <c r="G459" s="35">
        <f>E459*F459</f>
        <v>0</v>
      </c>
    </row>
    <row r="460" spans="1:7" s="1" customFormat="1" ht="9.75" customHeight="1" x14ac:dyDescent="0.2">
      <c r="A460" s="4"/>
      <c r="B460" s="91" t="s">
        <v>492</v>
      </c>
      <c r="C460" s="269" t="s">
        <v>1722</v>
      </c>
      <c r="D460" s="208"/>
      <c r="E460" s="208"/>
      <c r="F460" s="208"/>
      <c r="G460" s="270"/>
    </row>
    <row r="461" spans="1:7" s="1" customFormat="1" ht="9.75" x14ac:dyDescent="0.2">
      <c r="A461" s="26"/>
      <c r="B461" s="28"/>
      <c r="C461" s="29" t="s">
        <v>1261</v>
      </c>
      <c r="D461" s="30"/>
      <c r="E461" s="90">
        <v>4</v>
      </c>
      <c r="F461" s="26"/>
      <c r="G461" s="31"/>
    </row>
    <row r="462" spans="1:7" s="1" customFormat="1" ht="9.75" customHeight="1" x14ac:dyDescent="0.2">
      <c r="A462" s="4"/>
      <c r="B462" s="91" t="s">
        <v>492</v>
      </c>
      <c r="C462" s="269" t="s">
        <v>2008</v>
      </c>
      <c r="D462" s="208"/>
      <c r="E462" s="208"/>
      <c r="F462" s="208"/>
      <c r="G462" s="270"/>
    </row>
    <row r="463" spans="1:7" s="1" customFormat="1" ht="9.75" x14ac:dyDescent="0.2">
      <c r="A463" s="32">
        <f>A459+1</f>
        <v>118</v>
      </c>
      <c r="B463" s="28" t="s">
        <v>2009</v>
      </c>
      <c r="C463" s="29" t="s">
        <v>2010</v>
      </c>
      <c r="D463" s="30" t="s">
        <v>604</v>
      </c>
      <c r="E463" s="33">
        <v>1</v>
      </c>
      <c r="F463" s="135"/>
      <c r="G463" s="35">
        <f>E463*F463</f>
        <v>0</v>
      </c>
    </row>
    <row r="464" spans="1:7" s="1" customFormat="1" ht="9.75" customHeight="1" x14ac:dyDescent="0.2">
      <c r="A464" s="4"/>
      <c r="B464" s="91" t="s">
        <v>492</v>
      </c>
      <c r="C464" s="269" t="s">
        <v>1300</v>
      </c>
      <c r="D464" s="208"/>
      <c r="E464" s="208"/>
      <c r="F464" s="208"/>
      <c r="G464" s="270"/>
    </row>
    <row r="465" spans="1:7" s="1" customFormat="1" ht="9.75" x14ac:dyDescent="0.2">
      <c r="A465" s="26"/>
      <c r="B465" s="28"/>
      <c r="C465" s="29" t="s">
        <v>1261</v>
      </c>
      <c r="D465" s="30"/>
      <c r="E465" s="33">
        <v>1</v>
      </c>
      <c r="F465" s="26"/>
      <c r="G465" s="31"/>
    </row>
    <row r="466" spans="1:7" s="1" customFormat="1" ht="9.75" x14ac:dyDescent="0.2">
      <c r="A466" s="32">
        <f>A463+1</f>
        <v>119</v>
      </c>
      <c r="B466" s="28" t="s">
        <v>2011</v>
      </c>
      <c r="C466" s="29" t="s">
        <v>2012</v>
      </c>
      <c r="D466" s="30" t="s">
        <v>1416</v>
      </c>
      <c r="E466" s="88">
        <v>250</v>
      </c>
      <c r="F466" s="135"/>
      <c r="G466" s="35">
        <f>E466*F466</f>
        <v>0</v>
      </c>
    </row>
    <row r="467" spans="1:7" s="1" customFormat="1" ht="9.75" customHeight="1" x14ac:dyDescent="0.2">
      <c r="A467" s="4"/>
      <c r="B467" s="91" t="s">
        <v>492</v>
      </c>
      <c r="C467" s="269" t="s">
        <v>2013</v>
      </c>
      <c r="D467" s="208"/>
      <c r="E467" s="208"/>
      <c r="F467" s="208"/>
      <c r="G467" s="270"/>
    </row>
    <row r="468" spans="1:7" s="1" customFormat="1" ht="9.75" x14ac:dyDescent="0.2">
      <c r="A468" s="26"/>
      <c r="B468" s="28"/>
      <c r="C468" s="29" t="s">
        <v>2014</v>
      </c>
      <c r="D468" s="30"/>
      <c r="E468" s="90">
        <v>250</v>
      </c>
      <c r="F468" s="26"/>
      <c r="G468" s="31"/>
    </row>
    <row r="469" spans="1:7" s="1" customFormat="1" ht="9.75" customHeight="1" x14ac:dyDescent="0.2">
      <c r="A469" s="4"/>
      <c r="B469" s="91" t="s">
        <v>492</v>
      </c>
      <c r="C469" s="269" t="s">
        <v>2015</v>
      </c>
      <c r="D469" s="208"/>
      <c r="E469" s="208"/>
      <c r="F469" s="208"/>
      <c r="G469" s="270"/>
    </row>
    <row r="470" spans="1:7" s="1" customFormat="1" ht="9.75" x14ac:dyDescent="0.2">
      <c r="A470" s="32">
        <f>A466+1</f>
        <v>120</v>
      </c>
      <c r="B470" s="28" t="s">
        <v>2016</v>
      </c>
      <c r="C470" s="29" t="s">
        <v>2017</v>
      </c>
      <c r="D470" s="30" t="s">
        <v>564</v>
      </c>
      <c r="E470" s="95">
        <v>10.0375</v>
      </c>
      <c r="F470" s="135"/>
      <c r="G470" s="35">
        <f>E470*F470</f>
        <v>0</v>
      </c>
    </row>
    <row r="471" spans="1:7" s="1" customFormat="1" ht="9.75" customHeight="1" x14ac:dyDescent="0.2">
      <c r="A471" s="4"/>
      <c r="B471" s="91" t="s">
        <v>492</v>
      </c>
      <c r="C471" s="269" t="s">
        <v>2018</v>
      </c>
      <c r="D471" s="208"/>
      <c r="E471" s="208"/>
      <c r="F471" s="208"/>
      <c r="G471" s="270"/>
    </row>
    <row r="472" spans="1:7" s="1" customFormat="1" ht="9.75" x14ac:dyDescent="0.2">
      <c r="A472" s="26"/>
      <c r="B472" s="28"/>
      <c r="C472" s="29" t="s">
        <v>1261</v>
      </c>
      <c r="D472" s="30"/>
      <c r="E472" s="90">
        <v>10.0375</v>
      </c>
      <c r="F472" s="26"/>
      <c r="G472" s="31"/>
    </row>
    <row r="473" spans="1:7" s="1" customFormat="1" ht="9.75" customHeight="1" x14ac:dyDescent="0.2">
      <c r="A473" s="4"/>
      <c r="B473" s="91" t="s">
        <v>492</v>
      </c>
      <c r="C473" s="269" t="s">
        <v>2019</v>
      </c>
      <c r="D473" s="208"/>
      <c r="E473" s="208"/>
      <c r="F473" s="208"/>
      <c r="G473" s="270"/>
    </row>
    <row r="474" spans="1:7" s="1" customFormat="1" ht="9.75" x14ac:dyDescent="0.2">
      <c r="A474" s="32">
        <f>A470+1</f>
        <v>121</v>
      </c>
      <c r="B474" s="28" t="s">
        <v>1394</v>
      </c>
      <c r="C474" s="29" t="s">
        <v>1395</v>
      </c>
      <c r="D474" s="30" t="s">
        <v>581</v>
      </c>
      <c r="E474" s="88">
        <v>11</v>
      </c>
      <c r="F474" s="135"/>
      <c r="G474" s="35">
        <f>E474*F474</f>
        <v>0</v>
      </c>
    </row>
    <row r="475" spans="1:7" s="1" customFormat="1" ht="9.75" customHeight="1" x14ac:dyDescent="0.2">
      <c r="A475" s="4"/>
      <c r="B475" s="91" t="s">
        <v>492</v>
      </c>
      <c r="C475" s="269" t="s">
        <v>2020</v>
      </c>
      <c r="D475" s="208"/>
      <c r="E475" s="208"/>
      <c r="F475" s="208"/>
      <c r="G475" s="270"/>
    </row>
    <row r="476" spans="1:7" s="1" customFormat="1" ht="9.75" x14ac:dyDescent="0.2">
      <c r="A476" s="32">
        <f>A474+1</f>
        <v>122</v>
      </c>
      <c r="B476" s="28" t="s">
        <v>1398</v>
      </c>
      <c r="C476" s="29" t="s">
        <v>1399</v>
      </c>
      <c r="D476" s="30" t="s">
        <v>973</v>
      </c>
      <c r="E476" s="90">
        <v>0.55000000000000004</v>
      </c>
      <c r="F476" s="135"/>
      <c r="G476" s="35">
        <f>E476*F476</f>
        <v>0</v>
      </c>
    </row>
    <row r="477" spans="1:7" s="1" customFormat="1" ht="9.75" customHeight="1" x14ac:dyDescent="0.2">
      <c r="A477" s="4"/>
      <c r="B477" s="91" t="s">
        <v>492</v>
      </c>
      <c r="C477" s="269" t="s">
        <v>2021</v>
      </c>
      <c r="D477" s="208"/>
      <c r="E477" s="208"/>
      <c r="F477" s="208"/>
      <c r="G477" s="270"/>
    </row>
    <row r="478" spans="1:7" s="1" customFormat="1" ht="9.75" x14ac:dyDescent="0.2">
      <c r="A478" s="26"/>
      <c r="B478" s="28"/>
      <c r="C478" s="29" t="s">
        <v>1261</v>
      </c>
      <c r="D478" s="30"/>
      <c r="E478" s="90">
        <v>0.55000000000000004</v>
      </c>
      <c r="F478" s="26"/>
      <c r="G478" s="31"/>
    </row>
    <row r="479" spans="1:7" s="1" customFormat="1" ht="9.75" customHeight="1" x14ac:dyDescent="0.2">
      <c r="A479" s="4"/>
      <c r="B479" s="91" t="s">
        <v>492</v>
      </c>
      <c r="C479" s="269" t="s">
        <v>2022</v>
      </c>
      <c r="D479" s="208"/>
      <c r="E479" s="208"/>
      <c r="F479" s="208"/>
      <c r="G479" s="270"/>
    </row>
    <row r="480" spans="1:7" s="1" customFormat="1" ht="9.75" x14ac:dyDescent="0.2">
      <c r="A480" s="32">
        <f>A476+1</f>
        <v>123</v>
      </c>
      <c r="B480" s="28" t="s">
        <v>1400</v>
      </c>
      <c r="C480" s="29" t="s">
        <v>1401</v>
      </c>
      <c r="D480" s="30" t="s">
        <v>564</v>
      </c>
      <c r="E480" s="95">
        <v>5.5</v>
      </c>
      <c r="F480" s="135"/>
      <c r="G480" s="35">
        <f>E480*F480</f>
        <v>0</v>
      </c>
    </row>
    <row r="481" spans="1:7" s="1" customFormat="1" ht="9.75" customHeight="1" x14ac:dyDescent="0.2">
      <c r="A481" s="4"/>
      <c r="B481" s="91" t="s">
        <v>492</v>
      </c>
      <c r="C481" s="269" t="s">
        <v>2023</v>
      </c>
      <c r="D481" s="208"/>
      <c r="E481" s="208"/>
      <c r="F481" s="208"/>
      <c r="G481" s="270"/>
    </row>
    <row r="482" spans="1:7" s="1" customFormat="1" ht="9.75" x14ac:dyDescent="0.2">
      <c r="A482" s="26"/>
      <c r="B482" s="28"/>
      <c r="C482" s="29" t="s">
        <v>1261</v>
      </c>
      <c r="D482" s="30"/>
      <c r="E482" s="90">
        <v>5.5</v>
      </c>
      <c r="F482" s="26"/>
      <c r="G482" s="31"/>
    </row>
    <row r="483" spans="1:7" s="1" customFormat="1" ht="9.75" customHeight="1" x14ac:dyDescent="0.2">
      <c r="A483" s="4"/>
      <c r="B483" s="91" t="s">
        <v>492</v>
      </c>
      <c r="C483" s="269" t="s">
        <v>2024</v>
      </c>
      <c r="D483" s="208"/>
      <c r="E483" s="208"/>
      <c r="F483" s="208"/>
      <c r="G483" s="270"/>
    </row>
    <row r="484" spans="1:7" s="1" customFormat="1" ht="9.75" x14ac:dyDescent="0.2">
      <c r="A484" s="32">
        <f>A480+1</f>
        <v>124</v>
      </c>
      <c r="B484" s="28" t="s">
        <v>1452</v>
      </c>
      <c r="C484" s="29" t="s">
        <v>1453</v>
      </c>
      <c r="D484" s="30" t="s">
        <v>973</v>
      </c>
      <c r="E484" s="90">
        <v>1.1000000000000001</v>
      </c>
      <c r="F484" s="135"/>
      <c r="G484" s="35">
        <f>E484*F484</f>
        <v>0</v>
      </c>
    </row>
    <row r="485" spans="1:7" s="1" customFormat="1" ht="9.75" customHeight="1" x14ac:dyDescent="0.2">
      <c r="A485" s="4"/>
      <c r="B485" s="91" t="s">
        <v>492</v>
      </c>
      <c r="C485" s="269" t="s">
        <v>2025</v>
      </c>
      <c r="D485" s="208"/>
      <c r="E485" s="208"/>
      <c r="F485" s="208"/>
      <c r="G485" s="270"/>
    </row>
    <row r="486" spans="1:7" s="1" customFormat="1" ht="9.75" x14ac:dyDescent="0.2">
      <c r="A486" s="26"/>
      <c r="B486" s="28"/>
      <c r="C486" s="29" t="s">
        <v>1261</v>
      </c>
      <c r="D486" s="30"/>
      <c r="E486" s="90">
        <v>1.1000000000000001</v>
      </c>
      <c r="F486" s="26"/>
      <c r="G486" s="31"/>
    </row>
    <row r="487" spans="1:7" s="1" customFormat="1" ht="9.75" customHeight="1" x14ac:dyDescent="0.2">
      <c r="A487" s="4"/>
      <c r="B487" s="91" t="s">
        <v>492</v>
      </c>
      <c r="C487" s="269" t="s">
        <v>2026</v>
      </c>
      <c r="D487" s="208"/>
      <c r="E487" s="208"/>
      <c r="F487" s="208"/>
      <c r="G487" s="270"/>
    </row>
    <row r="488" spans="1:7" s="1" customFormat="1" ht="9.75" x14ac:dyDescent="0.2">
      <c r="A488" s="32">
        <f>A484+1</f>
        <v>125</v>
      </c>
      <c r="B488" s="28" t="s">
        <v>2027</v>
      </c>
      <c r="C488" s="29" t="s">
        <v>2028</v>
      </c>
      <c r="D488" s="30" t="s">
        <v>564</v>
      </c>
      <c r="E488" s="95">
        <v>3</v>
      </c>
      <c r="F488" s="135"/>
      <c r="G488" s="35">
        <f>E488*F488</f>
        <v>0</v>
      </c>
    </row>
    <row r="489" spans="1:7" s="1" customFormat="1" ht="9.75" customHeight="1" x14ac:dyDescent="0.2">
      <c r="A489" s="4"/>
      <c r="B489" s="91" t="s">
        <v>492</v>
      </c>
      <c r="C489" s="269" t="s">
        <v>1413</v>
      </c>
      <c r="D489" s="208"/>
      <c r="E489" s="208"/>
      <c r="F489" s="208"/>
      <c r="G489" s="270"/>
    </row>
    <row r="490" spans="1:7" s="1" customFormat="1" ht="9.75" x14ac:dyDescent="0.2">
      <c r="A490" s="26"/>
      <c r="B490" s="28"/>
      <c r="C490" s="29" t="s">
        <v>1261</v>
      </c>
      <c r="D490" s="30"/>
      <c r="E490" s="90">
        <v>3</v>
      </c>
      <c r="F490" s="26"/>
      <c r="G490" s="31"/>
    </row>
    <row r="491" spans="1:7" s="1" customFormat="1" ht="9.75" customHeight="1" x14ac:dyDescent="0.2">
      <c r="A491" s="4"/>
      <c r="B491" s="91" t="s">
        <v>492</v>
      </c>
      <c r="C491" s="269" t="s">
        <v>2029</v>
      </c>
      <c r="D491" s="208"/>
      <c r="E491" s="208"/>
      <c r="F491" s="208"/>
      <c r="G491" s="270"/>
    </row>
    <row r="492" spans="1:7" s="1" customFormat="1" ht="9.75" x14ac:dyDescent="0.2">
      <c r="A492" s="32">
        <f>A488+1</f>
        <v>126</v>
      </c>
      <c r="B492" s="28" t="s">
        <v>2030</v>
      </c>
      <c r="C492" s="29" t="s">
        <v>2031</v>
      </c>
      <c r="D492" s="30" t="s">
        <v>604</v>
      </c>
      <c r="E492" s="33">
        <v>1</v>
      </c>
      <c r="F492" s="135"/>
      <c r="G492" s="35">
        <f>E492*F492</f>
        <v>0</v>
      </c>
    </row>
    <row r="493" spans="1:7" s="1" customFormat="1" ht="9.75" customHeight="1" x14ac:dyDescent="0.2">
      <c r="A493" s="4"/>
      <c r="B493" s="91" t="s">
        <v>492</v>
      </c>
      <c r="C493" s="269" t="s">
        <v>1300</v>
      </c>
      <c r="D493" s="208"/>
      <c r="E493" s="208"/>
      <c r="F493" s="208"/>
      <c r="G493" s="270"/>
    </row>
    <row r="494" spans="1:7" s="1" customFormat="1" ht="9.75" x14ac:dyDescent="0.2">
      <c r="A494" s="26"/>
      <c r="B494" s="28"/>
      <c r="C494" s="29" t="s">
        <v>1318</v>
      </c>
      <c r="D494" s="30"/>
      <c r="E494" s="33">
        <v>1</v>
      </c>
      <c r="F494" s="26"/>
      <c r="G494" s="31"/>
    </row>
    <row r="495" spans="1:7" s="1" customFormat="1" ht="9.75" x14ac:dyDescent="0.2">
      <c r="A495" s="32">
        <f>A492+1</f>
        <v>127</v>
      </c>
      <c r="B495" s="28" t="s">
        <v>2032</v>
      </c>
      <c r="C495" s="29" t="s">
        <v>2033</v>
      </c>
      <c r="D495" s="30" t="s">
        <v>973</v>
      </c>
      <c r="E495" s="90">
        <v>18.06925</v>
      </c>
      <c r="F495" s="135"/>
      <c r="G495" s="35">
        <f>E495*F495</f>
        <v>0</v>
      </c>
    </row>
    <row r="496" spans="1:7" s="1" customFormat="1" ht="9.75" customHeight="1" x14ac:dyDescent="0.2">
      <c r="A496" s="4"/>
      <c r="B496" s="91" t="s">
        <v>492</v>
      </c>
      <c r="C496" s="269" t="s">
        <v>2034</v>
      </c>
      <c r="D496" s="208"/>
      <c r="E496" s="208"/>
      <c r="F496" s="208"/>
      <c r="G496" s="270"/>
    </row>
    <row r="497" spans="1:7" s="1" customFormat="1" ht="9.75" x14ac:dyDescent="0.2">
      <c r="A497" s="26"/>
      <c r="B497" s="28"/>
      <c r="C497" s="29" t="s">
        <v>2035</v>
      </c>
      <c r="D497" s="30"/>
      <c r="E497" s="90">
        <v>1.5249999999999999</v>
      </c>
      <c r="F497" s="26"/>
      <c r="G497" s="31"/>
    </row>
    <row r="498" spans="1:7" s="1" customFormat="1" ht="9.75" customHeight="1" x14ac:dyDescent="0.2">
      <c r="A498" s="4"/>
      <c r="B498" s="91" t="s">
        <v>492</v>
      </c>
      <c r="C498" s="269" t="s">
        <v>2036</v>
      </c>
      <c r="D498" s="208"/>
      <c r="E498" s="208"/>
      <c r="F498" s="208"/>
      <c r="G498" s="270"/>
    </row>
    <row r="499" spans="1:7" s="1" customFormat="1" ht="9.75" x14ac:dyDescent="0.2">
      <c r="A499" s="26"/>
      <c r="B499" s="28"/>
      <c r="C499" s="29" t="s">
        <v>2037</v>
      </c>
      <c r="D499" s="30"/>
      <c r="E499" s="90">
        <v>2.2123499999999998</v>
      </c>
      <c r="F499" s="26"/>
      <c r="G499" s="31"/>
    </row>
    <row r="500" spans="1:7" s="1" customFormat="1" ht="9.75" customHeight="1" x14ac:dyDescent="0.2">
      <c r="A500" s="4"/>
      <c r="B500" s="91" t="s">
        <v>492</v>
      </c>
      <c r="C500" s="269" t="s">
        <v>2038</v>
      </c>
      <c r="D500" s="208"/>
      <c r="E500" s="208"/>
      <c r="F500" s="208"/>
      <c r="G500" s="270"/>
    </row>
    <row r="501" spans="1:7" s="1" customFormat="1" ht="9.75" x14ac:dyDescent="0.2">
      <c r="A501" s="26"/>
      <c r="B501" s="28"/>
      <c r="C501" s="29" t="s">
        <v>2039</v>
      </c>
      <c r="D501" s="30"/>
      <c r="E501" s="90">
        <v>14.331899999999999</v>
      </c>
      <c r="F501" s="26"/>
      <c r="G501" s="31"/>
    </row>
    <row r="502" spans="1:7" s="1" customFormat="1" ht="9.75" customHeight="1" x14ac:dyDescent="0.2">
      <c r="A502" s="4"/>
      <c r="B502" s="91" t="s">
        <v>492</v>
      </c>
      <c r="C502" s="269" t="s">
        <v>2040</v>
      </c>
      <c r="D502" s="208"/>
      <c r="E502" s="208"/>
      <c r="F502" s="208"/>
      <c r="G502" s="270"/>
    </row>
    <row r="503" spans="1:7" s="1" customFormat="1" ht="9.75" x14ac:dyDescent="0.2">
      <c r="A503" s="32">
        <f>A495+1</f>
        <v>128</v>
      </c>
      <c r="B503" s="28" t="s">
        <v>2041</v>
      </c>
      <c r="C503" s="29" t="s">
        <v>2042</v>
      </c>
      <c r="D503" s="30" t="s">
        <v>973</v>
      </c>
      <c r="E503" s="90">
        <v>3.8475000000000001</v>
      </c>
      <c r="F503" s="135"/>
      <c r="G503" s="35">
        <f>E503*F503</f>
        <v>0</v>
      </c>
    </row>
    <row r="504" spans="1:7" s="1" customFormat="1" ht="9.75" customHeight="1" x14ac:dyDescent="0.2">
      <c r="A504" s="4"/>
      <c r="B504" s="91" t="s">
        <v>492</v>
      </c>
      <c r="C504" s="269" t="s">
        <v>2043</v>
      </c>
      <c r="D504" s="208"/>
      <c r="E504" s="208"/>
      <c r="F504" s="208"/>
      <c r="G504" s="270"/>
    </row>
    <row r="505" spans="1:7" s="1" customFormat="1" ht="9.75" x14ac:dyDescent="0.2">
      <c r="A505" s="26"/>
      <c r="B505" s="28"/>
      <c r="C505" s="29" t="s">
        <v>2037</v>
      </c>
      <c r="D505" s="30"/>
      <c r="E505" s="90">
        <v>0.51449999999999996</v>
      </c>
      <c r="F505" s="26"/>
      <c r="G505" s="31"/>
    </row>
    <row r="506" spans="1:7" s="1" customFormat="1" ht="9.75" customHeight="1" x14ac:dyDescent="0.2">
      <c r="A506" s="4"/>
      <c r="B506" s="91" t="s">
        <v>492</v>
      </c>
      <c r="C506" s="269" t="s">
        <v>2044</v>
      </c>
      <c r="D506" s="208"/>
      <c r="E506" s="208"/>
      <c r="F506" s="208"/>
      <c r="G506" s="270"/>
    </row>
    <row r="507" spans="1:7" s="1" customFormat="1" ht="9.75" x14ac:dyDescent="0.2">
      <c r="A507" s="26"/>
      <c r="B507" s="28"/>
      <c r="C507" s="29" t="s">
        <v>2039</v>
      </c>
      <c r="D507" s="30"/>
      <c r="E507" s="90">
        <v>3.3330000000000002</v>
      </c>
      <c r="F507" s="26"/>
      <c r="G507" s="31"/>
    </row>
    <row r="508" spans="1:7" s="1" customFormat="1" ht="9.75" customHeight="1" x14ac:dyDescent="0.2">
      <c r="A508" s="4"/>
      <c r="B508" s="91" t="s">
        <v>492</v>
      </c>
      <c r="C508" s="269" t="s">
        <v>2045</v>
      </c>
      <c r="D508" s="208"/>
      <c r="E508" s="208"/>
      <c r="F508" s="208"/>
      <c r="G508" s="270"/>
    </row>
    <row r="509" spans="1:7" s="1" customFormat="1" ht="9.75" x14ac:dyDescent="0.2">
      <c r="A509" s="32">
        <f>A503+1</f>
        <v>129</v>
      </c>
      <c r="B509" s="28" t="s">
        <v>2046</v>
      </c>
      <c r="C509" s="29" t="s">
        <v>2047</v>
      </c>
      <c r="D509" s="30" t="s">
        <v>148</v>
      </c>
      <c r="E509" s="95">
        <v>185.33999999999997</v>
      </c>
      <c r="F509" s="135"/>
      <c r="G509" s="35">
        <f>E509*F509</f>
        <v>0</v>
      </c>
    </row>
    <row r="510" spans="1:7" s="1" customFormat="1" ht="9.75" customHeight="1" x14ac:dyDescent="0.2">
      <c r="A510" s="4"/>
      <c r="B510" s="91" t="s">
        <v>492</v>
      </c>
      <c r="C510" s="269" t="s">
        <v>2048</v>
      </c>
      <c r="D510" s="208"/>
      <c r="E510" s="208"/>
      <c r="F510" s="208"/>
      <c r="G510" s="270"/>
    </row>
    <row r="511" spans="1:7" s="1" customFormat="1" ht="9.75" x14ac:dyDescent="0.2">
      <c r="A511" s="32">
        <f>A509+1</f>
        <v>130</v>
      </c>
      <c r="B511" s="28" t="s">
        <v>2049</v>
      </c>
      <c r="C511" s="29" t="s">
        <v>2050</v>
      </c>
      <c r="D511" s="30" t="s">
        <v>148</v>
      </c>
      <c r="E511" s="95">
        <v>501</v>
      </c>
      <c r="F511" s="135"/>
      <c r="G511" s="35">
        <f>E511*F511</f>
        <v>0</v>
      </c>
    </row>
    <row r="512" spans="1:7" s="1" customFormat="1" ht="9.75" customHeight="1" x14ac:dyDescent="0.2">
      <c r="A512" s="4"/>
      <c r="B512" s="91" t="s">
        <v>492</v>
      </c>
      <c r="C512" s="269" t="s">
        <v>2051</v>
      </c>
      <c r="D512" s="208"/>
      <c r="E512" s="208"/>
      <c r="F512" s="208"/>
      <c r="G512" s="270"/>
    </row>
    <row r="513" spans="1:7" s="1" customFormat="1" ht="9.75" x14ac:dyDescent="0.2">
      <c r="A513" s="32">
        <f>A511+1</f>
        <v>131</v>
      </c>
      <c r="B513" s="28" t="s">
        <v>2052</v>
      </c>
      <c r="C513" s="29" t="s">
        <v>2053</v>
      </c>
      <c r="D513" s="30" t="s">
        <v>148</v>
      </c>
      <c r="E513" s="95">
        <v>417</v>
      </c>
      <c r="F513" s="135"/>
      <c r="G513" s="35">
        <f>E513*F513</f>
        <v>0</v>
      </c>
    </row>
    <row r="514" spans="1:7" s="1" customFormat="1" ht="9.75" customHeight="1" x14ac:dyDescent="0.2">
      <c r="A514" s="4"/>
      <c r="B514" s="91" t="s">
        <v>492</v>
      </c>
      <c r="C514" s="269" t="s">
        <v>2054</v>
      </c>
      <c r="D514" s="208"/>
      <c r="E514" s="208"/>
      <c r="F514" s="208"/>
      <c r="G514" s="270"/>
    </row>
    <row r="515" spans="1:7" s="1" customFormat="1" ht="19.5" x14ac:dyDescent="0.2">
      <c r="A515" s="32">
        <f>A513+1</f>
        <v>132</v>
      </c>
      <c r="B515" s="28" t="s">
        <v>2055</v>
      </c>
      <c r="C515" s="29" t="s">
        <v>2056</v>
      </c>
      <c r="D515" s="30" t="s">
        <v>158</v>
      </c>
      <c r="E515" s="33">
        <v>1</v>
      </c>
      <c r="F515" s="135"/>
      <c r="G515" s="35">
        <f>E515*F515</f>
        <v>0</v>
      </c>
    </row>
    <row r="516" spans="1:7" s="1" customFormat="1" ht="9.75" x14ac:dyDescent="0.2">
      <c r="A516" s="32">
        <f>A515+1</f>
        <v>133</v>
      </c>
      <c r="B516" s="28" t="s">
        <v>2057</v>
      </c>
      <c r="C516" s="29" t="s">
        <v>2058</v>
      </c>
      <c r="D516" s="30" t="s">
        <v>158</v>
      </c>
      <c r="E516" s="33">
        <v>1</v>
      </c>
      <c r="F516" s="135"/>
      <c r="G516" s="35">
        <f>E516*F516</f>
        <v>0</v>
      </c>
    </row>
    <row r="517" spans="1:7" s="1" customFormat="1" ht="9.75" x14ac:dyDescent="0.2">
      <c r="A517" s="32">
        <f>A516+1</f>
        <v>134</v>
      </c>
      <c r="B517" s="28" t="s">
        <v>1213</v>
      </c>
      <c r="C517" s="29" t="s">
        <v>1214</v>
      </c>
      <c r="D517" s="30" t="s">
        <v>598</v>
      </c>
      <c r="E517" s="90">
        <v>370.20472925000001</v>
      </c>
      <c r="F517" s="135"/>
      <c r="G517" s="35">
        <f>E517*F517</f>
        <v>0</v>
      </c>
    </row>
    <row r="518" spans="1:7" s="1" customFormat="1" ht="9.75" customHeight="1" x14ac:dyDescent="0.2">
      <c r="A518" s="4"/>
      <c r="B518" s="91" t="s">
        <v>492</v>
      </c>
      <c r="C518" s="269" t="s">
        <v>2059</v>
      </c>
      <c r="D518" s="208"/>
      <c r="E518" s="208"/>
      <c r="F518" s="208"/>
      <c r="G518" s="270"/>
    </row>
    <row r="519" spans="1:7" s="1" customFormat="1" ht="9.75" x14ac:dyDescent="0.2">
      <c r="A519" s="32">
        <f>A517+1</f>
        <v>135</v>
      </c>
      <c r="B519" s="28" t="s">
        <v>1216</v>
      </c>
      <c r="C519" s="29" t="s">
        <v>1217</v>
      </c>
      <c r="D519" s="30" t="s">
        <v>598</v>
      </c>
      <c r="E519" s="90">
        <v>2221.2283754999999</v>
      </c>
      <c r="F519" s="135"/>
      <c r="G519" s="35">
        <f>E519*F519</f>
        <v>0</v>
      </c>
    </row>
    <row r="520" spans="1:7" s="1" customFormat="1" ht="9.75" customHeight="1" x14ac:dyDescent="0.2">
      <c r="A520" s="4"/>
      <c r="B520" s="91" t="s">
        <v>492</v>
      </c>
      <c r="C520" s="269" t="s">
        <v>2060</v>
      </c>
      <c r="D520" s="208"/>
      <c r="E520" s="208"/>
      <c r="F520" s="208"/>
      <c r="G520" s="270"/>
    </row>
    <row r="521" spans="1:7" s="1" customFormat="1" ht="9.75" x14ac:dyDescent="0.2">
      <c r="A521" s="32">
        <f>A519+1</f>
        <v>136</v>
      </c>
      <c r="B521" s="28" t="s">
        <v>1221</v>
      </c>
      <c r="C521" s="29" t="s">
        <v>1222</v>
      </c>
      <c r="D521" s="30" t="s">
        <v>598</v>
      </c>
      <c r="E521" s="90">
        <v>11846.551336</v>
      </c>
      <c r="F521" s="135"/>
      <c r="G521" s="35">
        <f>E521*F521</f>
        <v>0</v>
      </c>
    </row>
    <row r="522" spans="1:7" s="1" customFormat="1" ht="9.75" customHeight="1" x14ac:dyDescent="0.2">
      <c r="A522" s="4"/>
      <c r="B522" s="91" t="s">
        <v>492</v>
      </c>
      <c r="C522" s="269" t="s">
        <v>2061</v>
      </c>
      <c r="D522" s="208"/>
      <c r="E522" s="208"/>
      <c r="F522" s="208"/>
      <c r="G522" s="270"/>
    </row>
    <row r="523" spans="1:7" s="1" customFormat="1" ht="9.75" x14ac:dyDescent="0.2">
      <c r="A523" s="32">
        <f>A521+1</f>
        <v>137</v>
      </c>
      <c r="B523" s="28" t="s">
        <v>1219</v>
      </c>
      <c r="C523" s="29" t="s">
        <v>1220</v>
      </c>
      <c r="D523" s="30" t="s">
        <v>598</v>
      </c>
      <c r="E523" s="90">
        <v>370.20472925000001</v>
      </c>
      <c r="F523" s="135"/>
      <c r="G523" s="35">
        <f>E523*F523</f>
        <v>0</v>
      </c>
    </row>
    <row r="524" spans="1:7" s="1" customFormat="1" ht="9.75" customHeight="1" x14ac:dyDescent="0.2">
      <c r="A524" s="4"/>
      <c r="B524" s="91" t="s">
        <v>492</v>
      </c>
      <c r="C524" s="269" t="s">
        <v>2059</v>
      </c>
      <c r="D524" s="208"/>
      <c r="E524" s="208"/>
      <c r="F524" s="208"/>
      <c r="G524" s="270"/>
    </row>
    <row r="525" spans="1:7" s="1" customFormat="1" ht="9.75" x14ac:dyDescent="0.2">
      <c r="A525" s="32">
        <f>A523+1</f>
        <v>138</v>
      </c>
      <c r="B525" s="28" t="s">
        <v>1224</v>
      </c>
      <c r="C525" s="29" t="s">
        <v>1225</v>
      </c>
      <c r="D525" s="30" t="s">
        <v>598</v>
      </c>
      <c r="E525" s="90">
        <v>370.20472925000001</v>
      </c>
      <c r="F525" s="135"/>
      <c r="G525" s="35">
        <f>E525*F525</f>
        <v>0</v>
      </c>
    </row>
    <row r="526" spans="1:7" s="1" customFormat="1" ht="9.75" customHeight="1" x14ac:dyDescent="0.2">
      <c r="A526" s="4"/>
      <c r="B526" s="91" t="s">
        <v>492</v>
      </c>
      <c r="C526" s="269" t="s">
        <v>2059</v>
      </c>
      <c r="D526" s="208"/>
      <c r="E526" s="208"/>
      <c r="F526" s="208"/>
      <c r="G526" s="270"/>
    </row>
    <row r="527" spans="1:7" s="1" customFormat="1" ht="9.75" x14ac:dyDescent="0.2">
      <c r="A527" s="32">
        <f>A525+1</f>
        <v>139</v>
      </c>
      <c r="B527" s="28" t="s">
        <v>2062</v>
      </c>
      <c r="C527" s="29" t="s">
        <v>2063</v>
      </c>
      <c r="D527" s="30" t="s">
        <v>564</v>
      </c>
      <c r="E527" s="95">
        <v>3.7949999999999999</v>
      </c>
      <c r="F527" s="135"/>
      <c r="G527" s="35">
        <f>E527*F527</f>
        <v>0</v>
      </c>
    </row>
    <row r="528" spans="1:7" s="1" customFormat="1" ht="9.75" customHeight="1" x14ac:dyDescent="0.2">
      <c r="A528" s="4"/>
      <c r="B528" s="91" t="s">
        <v>492</v>
      </c>
      <c r="C528" s="269" t="s">
        <v>2064</v>
      </c>
      <c r="D528" s="208"/>
      <c r="E528" s="208"/>
      <c r="F528" s="208"/>
      <c r="G528" s="270"/>
    </row>
    <row r="529" spans="1:7" s="1" customFormat="1" ht="9.75" x14ac:dyDescent="0.2">
      <c r="A529" s="26"/>
      <c r="B529" s="28"/>
      <c r="C529" s="29" t="s">
        <v>1261</v>
      </c>
      <c r="D529" s="30"/>
      <c r="E529" s="90">
        <v>3.7949999999999999</v>
      </c>
      <c r="F529" s="26"/>
      <c r="G529" s="31"/>
    </row>
    <row r="530" spans="1:7" s="1" customFormat="1" ht="9.75" customHeight="1" x14ac:dyDescent="0.2">
      <c r="A530" s="4"/>
      <c r="B530" s="91" t="s">
        <v>492</v>
      </c>
      <c r="C530" s="269" t="s">
        <v>2065</v>
      </c>
      <c r="D530" s="208"/>
      <c r="E530" s="208"/>
      <c r="F530" s="208"/>
      <c r="G530" s="270"/>
    </row>
    <row r="531" spans="1:7" s="1" customFormat="1" ht="9.75" x14ac:dyDescent="0.2">
      <c r="A531" s="32">
        <f>A527+1</f>
        <v>140</v>
      </c>
      <c r="B531" s="28" t="s">
        <v>2066</v>
      </c>
      <c r="C531" s="29" t="s">
        <v>2067</v>
      </c>
      <c r="D531" s="30" t="s">
        <v>564</v>
      </c>
      <c r="E531" s="95">
        <v>32.399499999999996</v>
      </c>
      <c r="F531" s="135"/>
      <c r="G531" s="35">
        <f>E531*F531</f>
        <v>0</v>
      </c>
    </row>
    <row r="532" spans="1:7" s="1" customFormat="1" ht="9.75" customHeight="1" x14ac:dyDescent="0.2">
      <c r="A532" s="4"/>
      <c r="B532" s="91" t="s">
        <v>492</v>
      </c>
      <c r="C532" s="269" t="s">
        <v>2004</v>
      </c>
      <c r="D532" s="208"/>
      <c r="E532" s="208"/>
      <c r="F532" s="208"/>
      <c r="G532" s="270"/>
    </row>
    <row r="533" spans="1:7" s="1" customFormat="1" ht="9.75" x14ac:dyDescent="0.2">
      <c r="A533" s="26"/>
      <c r="B533" s="28"/>
      <c r="C533" s="29" t="s">
        <v>2068</v>
      </c>
      <c r="D533" s="30"/>
      <c r="E533" s="27"/>
      <c r="F533" s="26"/>
      <c r="G533" s="31"/>
    </row>
    <row r="534" spans="1:7" s="14" customFormat="1" ht="11.25" x14ac:dyDescent="0.2">
      <c r="A534" s="42"/>
      <c r="B534" s="43">
        <v>96</v>
      </c>
      <c r="C534" s="44" t="s">
        <v>1226</v>
      </c>
      <c r="D534" s="45"/>
      <c r="E534" s="45"/>
      <c r="F534" s="46"/>
      <c r="G534" s="47">
        <f>SUM(G452:G533)</f>
        <v>0</v>
      </c>
    </row>
    <row r="535" spans="1:7" s="14" customFormat="1" ht="11.25" x14ac:dyDescent="0.2">
      <c r="A535" s="21"/>
      <c r="B535" s="22" t="s">
        <v>1227</v>
      </c>
      <c r="C535" s="23" t="s">
        <v>1228</v>
      </c>
      <c r="D535" s="20"/>
      <c r="E535" s="20"/>
      <c r="F535" s="24"/>
      <c r="G535" s="25"/>
    </row>
    <row r="536" spans="1:7" s="1" customFormat="1" ht="9.75" x14ac:dyDescent="0.2">
      <c r="A536" s="32">
        <f>A531+1</f>
        <v>141</v>
      </c>
      <c r="B536" s="28" t="s">
        <v>1459</v>
      </c>
      <c r="C536" s="29" t="s">
        <v>1460</v>
      </c>
      <c r="D536" s="30" t="s">
        <v>598</v>
      </c>
      <c r="E536" s="90">
        <v>1137.0001422240223</v>
      </c>
      <c r="F536" s="135"/>
      <c r="G536" s="35">
        <f>E536*F536</f>
        <v>0</v>
      </c>
    </row>
    <row r="537" spans="1:7" s="1" customFormat="1" ht="9.75" customHeight="1" x14ac:dyDescent="0.2">
      <c r="A537" s="4"/>
      <c r="B537" s="91" t="s">
        <v>492</v>
      </c>
      <c r="C537" s="269" t="s">
        <v>2069</v>
      </c>
      <c r="D537" s="208"/>
      <c r="E537" s="208"/>
      <c r="F537" s="208"/>
      <c r="G537" s="270"/>
    </row>
    <row r="538" spans="1:7" s="14" customFormat="1" ht="12" thickBot="1" x14ac:dyDescent="0.25">
      <c r="A538" s="36"/>
      <c r="B538" s="38">
        <v>99</v>
      </c>
      <c r="C538" s="39" t="s">
        <v>1232</v>
      </c>
      <c r="D538" s="37"/>
      <c r="E538" s="37"/>
      <c r="F538" s="40"/>
      <c r="G538" s="41">
        <f>SUM(G536:G537)</f>
        <v>0</v>
      </c>
    </row>
    <row r="539" spans="1:7" ht="13.5" thickBot="1" x14ac:dyDescent="0.25">
      <c r="A539" s="48"/>
      <c r="B539" s="48"/>
      <c r="C539" s="48"/>
      <c r="D539" s="48"/>
      <c r="E539" s="48"/>
      <c r="F539" s="48"/>
      <c r="G539" s="48"/>
    </row>
    <row r="540" spans="1:7" s="1" customFormat="1" ht="9.75" customHeight="1" x14ac:dyDescent="0.2">
      <c r="A540" s="5" t="s">
        <v>4</v>
      </c>
      <c r="B540" s="272" t="s">
        <v>8</v>
      </c>
      <c r="C540" s="272" t="s">
        <v>10</v>
      </c>
      <c r="D540" s="272" t="s">
        <v>12</v>
      </c>
      <c r="E540" s="272" t="s">
        <v>14</v>
      </c>
      <c r="F540" s="273" t="s">
        <v>16</v>
      </c>
      <c r="G540" s="196"/>
    </row>
    <row r="541" spans="1:7" s="1" customFormat="1" ht="9.75" customHeight="1" x14ac:dyDescent="0.2">
      <c r="A541" s="6" t="s">
        <v>5</v>
      </c>
      <c r="B541" s="152"/>
      <c r="C541" s="152"/>
      <c r="D541" s="152"/>
      <c r="E541" s="152"/>
      <c r="F541" s="274"/>
      <c r="G541" s="275"/>
    </row>
    <row r="542" spans="1:7" s="1" customFormat="1" ht="9.75" customHeight="1" x14ac:dyDescent="0.2">
      <c r="A542" s="6" t="s">
        <v>6</v>
      </c>
      <c r="B542" s="152"/>
      <c r="C542" s="152"/>
      <c r="D542" s="152"/>
      <c r="E542" s="152"/>
      <c r="F542" s="9" t="s">
        <v>17</v>
      </c>
      <c r="G542" s="11" t="s">
        <v>19</v>
      </c>
    </row>
    <row r="543" spans="1:7" s="1" customFormat="1" ht="9.75" customHeight="1" thickBot="1" x14ac:dyDescent="0.25">
      <c r="A543" s="7" t="s">
        <v>7</v>
      </c>
      <c r="B543" s="8" t="s">
        <v>9</v>
      </c>
      <c r="C543" s="8" t="s">
        <v>11</v>
      </c>
      <c r="D543" s="8" t="s">
        <v>13</v>
      </c>
      <c r="E543" s="8" t="s">
        <v>15</v>
      </c>
      <c r="F543" s="10" t="s">
        <v>18</v>
      </c>
      <c r="G543" s="12" t="s">
        <v>20</v>
      </c>
    </row>
    <row r="544" spans="1:7" s="14" customFormat="1" ht="11.25" x14ac:dyDescent="0.2">
      <c r="A544" s="16"/>
      <c r="B544" s="15"/>
      <c r="C544" s="17" t="s">
        <v>559</v>
      </c>
      <c r="D544" s="15"/>
      <c r="E544" s="15"/>
      <c r="F544" s="18"/>
      <c r="G544" s="19"/>
    </row>
    <row r="545" spans="1:7" s="14" customFormat="1" ht="11.25" x14ac:dyDescent="0.2">
      <c r="A545" s="21"/>
      <c r="B545" s="22" t="s">
        <v>1462</v>
      </c>
      <c r="C545" s="23" t="s">
        <v>1463</v>
      </c>
      <c r="D545" s="20"/>
      <c r="E545" s="20"/>
      <c r="F545" s="24"/>
      <c r="G545" s="25"/>
    </row>
    <row r="546" spans="1:7" s="1" customFormat="1" ht="9.75" x14ac:dyDescent="0.2">
      <c r="A546" s="32">
        <f>A536+1</f>
        <v>142</v>
      </c>
      <c r="B546" s="28" t="s">
        <v>1464</v>
      </c>
      <c r="C546" s="29" t="s">
        <v>1465</v>
      </c>
      <c r="D546" s="30" t="s">
        <v>564</v>
      </c>
      <c r="E546" s="95">
        <v>12.935</v>
      </c>
      <c r="F546" s="135"/>
      <c r="G546" s="35">
        <f>E546*F546</f>
        <v>0</v>
      </c>
    </row>
    <row r="547" spans="1:7" s="1" customFormat="1" ht="9.75" customHeight="1" x14ac:dyDescent="0.2">
      <c r="A547" s="4"/>
      <c r="B547" s="91" t="s">
        <v>492</v>
      </c>
      <c r="C547" s="269" t="s">
        <v>2070</v>
      </c>
      <c r="D547" s="208"/>
      <c r="E547" s="208"/>
      <c r="F547" s="208"/>
      <c r="G547" s="270"/>
    </row>
    <row r="548" spans="1:7" s="1" customFormat="1" ht="9.75" x14ac:dyDescent="0.2">
      <c r="A548" s="32">
        <f>A546+1</f>
        <v>143</v>
      </c>
      <c r="B548" s="28" t="s">
        <v>1466</v>
      </c>
      <c r="C548" s="29" t="s">
        <v>1467</v>
      </c>
      <c r="D548" s="30" t="s">
        <v>598</v>
      </c>
      <c r="E548" s="90">
        <v>3.2337500000000001E-3</v>
      </c>
      <c r="F548" s="135"/>
      <c r="G548" s="35">
        <f>E548*F548</f>
        <v>0</v>
      </c>
    </row>
    <row r="549" spans="1:7" s="1" customFormat="1" ht="9.75" customHeight="1" x14ac:dyDescent="0.2">
      <c r="A549" s="4"/>
      <c r="B549" s="91" t="s">
        <v>492</v>
      </c>
      <c r="C549" s="269" t="s">
        <v>2071</v>
      </c>
      <c r="D549" s="208"/>
      <c r="E549" s="208"/>
      <c r="F549" s="208"/>
      <c r="G549" s="270"/>
    </row>
    <row r="550" spans="1:7" s="1" customFormat="1" ht="9.75" x14ac:dyDescent="0.2">
      <c r="A550" s="32">
        <f>A548+1</f>
        <v>144</v>
      </c>
      <c r="B550" s="28" t="s">
        <v>1469</v>
      </c>
      <c r="C550" s="29" t="s">
        <v>1470</v>
      </c>
      <c r="D550" s="30" t="s">
        <v>564</v>
      </c>
      <c r="E550" s="95">
        <v>12.935</v>
      </c>
      <c r="F550" s="135"/>
      <c r="G550" s="35">
        <f>E550*F550</f>
        <v>0</v>
      </c>
    </row>
    <row r="551" spans="1:7" s="1" customFormat="1" ht="9.75" customHeight="1" x14ac:dyDescent="0.2">
      <c r="A551" s="4"/>
      <c r="B551" s="91" t="s">
        <v>492</v>
      </c>
      <c r="C551" s="269" t="s">
        <v>2072</v>
      </c>
      <c r="D551" s="208"/>
      <c r="E551" s="208"/>
      <c r="F551" s="208"/>
      <c r="G551" s="270"/>
    </row>
    <row r="552" spans="1:7" s="1" customFormat="1" ht="9.75" x14ac:dyDescent="0.2">
      <c r="A552" s="32">
        <f>A550+1</f>
        <v>145</v>
      </c>
      <c r="B552" s="28" t="s">
        <v>1471</v>
      </c>
      <c r="C552" s="29" t="s">
        <v>1472</v>
      </c>
      <c r="D552" s="30" t="s">
        <v>564</v>
      </c>
      <c r="E552" s="95">
        <v>15.522</v>
      </c>
      <c r="F552" s="135"/>
      <c r="G552" s="35">
        <f>E552*F552</f>
        <v>0</v>
      </c>
    </row>
    <row r="553" spans="1:7" s="1" customFormat="1" ht="9.75" customHeight="1" x14ac:dyDescent="0.2">
      <c r="A553" s="4"/>
      <c r="B553" s="91" t="s">
        <v>492</v>
      </c>
      <c r="C553" s="269" t="s">
        <v>2073</v>
      </c>
      <c r="D553" s="208"/>
      <c r="E553" s="208"/>
      <c r="F553" s="208"/>
      <c r="G553" s="270"/>
    </row>
    <row r="554" spans="1:7" s="1" customFormat="1" ht="9.75" x14ac:dyDescent="0.2">
      <c r="A554" s="32">
        <f>A552+1</f>
        <v>146</v>
      </c>
      <c r="B554" s="28" t="s">
        <v>1474</v>
      </c>
      <c r="C554" s="29" t="s">
        <v>1475</v>
      </c>
      <c r="D554" s="30" t="s">
        <v>598</v>
      </c>
      <c r="E554" s="90">
        <v>9.2203267000000005E-2</v>
      </c>
      <c r="F554" s="135"/>
      <c r="G554" s="35">
        <f>E554*F554</f>
        <v>0</v>
      </c>
    </row>
    <row r="555" spans="1:7" s="14" customFormat="1" ht="11.25" x14ac:dyDescent="0.2">
      <c r="A555" s="42"/>
      <c r="B555" s="43">
        <v>711</v>
      </c>
      <c r="C555" s="44" t="s">
        <v>1476</v>
      </c>
      <c r="D555" s="45"/>
      <c r="E555" s="45"/>
      <c r="F555" s="46"/>
      <c r="G555" s="47">
        <f>SUM(G546:G554)</f>
        <v>0</v>
      </c>
    </row>
    <row r="556" spans="1:7" s="14" customFormat="1" ht="11.25" x14ac:dyDescent="0.2">
      <c r="A556" s="21"/>
      <c r="B556" s="22" t="s">
        <v>2074</v>
      </c>
      <c r="C556" s="23" t="s">
        <v>2075</v>
      </c>
      <c r="D556" s="20"/>
      <c r="E556" s="20"/>
      <c r="F556" s="24"/>
      <c r="G556" s="25"/>
    </row>
    <row r="557" spans="1:7" s="1" customFormat="1" ht="9.75" x14ac:dyDescent="0.2">
      <c r="A557" s="32">
        <f>A554+1</f>
        <v>147</v>
      </c>
      <c r="B557" s="28" t="s">
        <v>2076</v>
      </c>
      <c r="C557" s="29" t="s">
        <v>2077</v>
      </c>
      <c r="D557" s="30" t="s">
        <v>148</v>
      </c>
      <c r="E557" s="95">
        <v>417</v>
      </c>
      <c r="F557" s="135"/>
      <c r="G557" s="35">
        <f>E557*F557</f>
        <v>0</v>
      </c>
    </row>
    <row r="558" spans="1:7" s="1" customFormat="1" ht="9.75" customHeight="1" x14ac:dyDescent="0.2">
      <c r="A558" s="4"/>
      <c r="B558" s="91" t="s">
        <v>492</v>
      </c>
      <c r="C558" s="269" t="s">
        <v>2054</v>
      </c>
      <c r="D558" s="208"/>
      <c r="E558" s="208"/>
      <c r="F558" s="208"/>
      <c r="G558" s="270"/>
    </row>
    <row r="559" spans="1:7" s="1" customFormat="1" ht="9.75" x14ac:dyDescent="0.2">
      <c r="A559" s="32">
        <f>A557+1</f>
        <v>148</v>
      </c>
      <c r="B559" s="28" t="s">
        <v>1464</v>
      </c>
      <c r="C559" s="29" t="s">
        <v>1465</v>
      </c>
      <c r="D559" s="30" t="s">
        <v>564</v>
      </c>
      <c r="E559" s="95">
        <v>413</v>
      </c>
      <c r="F559" s="135"/>
      <c r="G559" s="35">
        <f>E559*F559</f>
        <v>0</v>
      </c>
    </row>
    <row r="560" spans="1:7" s="1" customFormat="1" ht="9.75" customHeight="1" x14ac:dyDescent="0.2">
      <c r="A560" s="4"/>
      <c r="B560" s="91" t="s">
        <v>492</v>
      </c>
      <c r="C560" s="269" t="s">
        <v>1828</v>
      </c>
      <c r="D560" s="208"/>
      <c r="E560" s="208"/>
      <c r="F560" s="208"/>
      <c r="G560" s="270"/>
    </row>
    <row r="561" spans="1:7" s="1" customFormat="1" ht="9.75" x14ac:dyDescent="0.2">
      <c r="A561" s="32">
        <f>A559+1</f>
        <v>149</v>
      </c>
      <c r="B561" s="28" t="s">
        <v>1466</v>
      </c>
      <c r="C561" s="29" t="s">
        <v>1467</v>
      </c>
      <c r="D561" s="30" t="s">
        <v>598</v>
      </c>
      <c r="E561" s="90">
        <v>0.10325000000000001</v>
      </c>
      <c r="F561" s="135"/>
      <c r="G561" s="35">
        <f>E561*F561</f>
        <v>0</v>
      </c>
    </row>
    <row r="562" spans="1:7" s="1" customFormat="1" ht="9.75" customHeight="1" x14ac:dyDescent="0.2">
      <c r="A562" s="4"/>
      <c r="B562" s="91" t="s">
        <v>492</v>
      </c>
      <c r="C562" s="269" t="s">
        <v>2078</v>
      </c>
      <c r="D562" s="208"/>
      <c r="E562" s="208"/>
      <c r="F562" s="208"/>
      <c r="G562" s="270"/>
    </row>
    <row r="563" spans="1:7" s="1" customFormat="1" ht="9.75" x14ac:dyDescent="0.2">
      <c r="A563" s="32">
        <f>A561+1</f>
        <v>150</v>
      </c>
      <c r="B563" s="28" t="s">
        <v>2079</v>
      </c>
      <c r="C563" s="29" t="s">
        <v>2080</v>
      </c>
      <c r="D563" s="30" t="s">
        <v>564</v>
      </c>
      <c r="E563" s="95">
        <v>413</v>
      </c>
      <c r="F563" s="135"/>
      <c r="G563" s="35">
        <f>E563*F563</f>
        <v>0</v>
      </c>
    </row>
    <row r="564" spans="1:7" s="1" customFormat="1" ht="9.75" customHeight="1" x14ac:dyDescent="0.2">
      <c r="A564" s="4"/>
      <c r="B564" s="91" t="s">
        <v>492</v>
      </c>
      <c r="C564" s="269" t="s">
        <v>1828</v>
      </c>
      <c r="D564" s="208"/>
      <c r="E564" s="208"/>
      <c r="F564" s="208"/>
      <c r="G564" s="270"/>
    </row>
    <row r="565" spans="1:7" s="1" customFormat="1" ht="9.75" x14ac:dyDescent="0.2">
      <c r="A565" s="32">
        <f>A563+1</f>
        <v>151</v>
      </c>
      <c r="B565" s="28" t="s">
        <v>2081</v>
      </c>
      <c r="C565" s="29" t="s">
        <v>2082</v>
      </c>
      <c r="D565" s="30" t="s">
        <v>564</v>
      </c>
      <c r="E565" s="95">
        <v>454.3</v>
      </c>
      <c r="F565" s="135"/>
      <c r="G565" s="35">
        <f>E565*F565</f>
        <v>0</v>
      </c>
    </row>
    <row r="566" spans="1:7" s="1" customFormat="1" ht="9.75" customHeight="1" x14ac:dyDescent="0.2">
      <c r="A566" s="4"/>
      <c r="B566" s="91" t="s">
        <v>492</v>
      </c>
      <c r="C566" s="269" t="s">
        <v>2083</v>
      </c>
      <c r="D566" s="208"/>
      <c r="E566" s="208"/>
      <c r="F566" s="208"/>
      <c r="G566" s="270"/>
    </row>
    <row r="567" spans="1:7" s="1" customFormat="1" ht="9.75" x14ac:dyDescent="0.2">
      <c r="A567" s="32">
        <f>A565+1</f>
        <v>152</v>
      </c>
      <c r="B567" s="28" t="s">
        <v>2084</v>
      </c>
      <c r="C567" s="29" t="s">
        <v>2085</v>
      </c>
      <c r="D567" s="30" t="s">
        <v>564</v>
      </c>
      <c r="E567" s="95">
        <v>495.59999999999997</v>
      </c>
      <c r="F567" s="135"/>
      <c r="G567" s="35">
        <f>E567*F567</f>
        <v>0</v>
      </c>
    </row>
    <row r="568" spans="1:7" s="1" customFormat="1" ht="9.75" customHeight="1" x14ac:dyDescent="0.2">
      <c r="A568" s="4"/>
      <c r="B568" s="91" t="s">
        <v>492</v>
      </c>
      <c r="C568" s="269" t="s">
        <v>2086</v>
      </c>
      <c r="D568" s="208"/>
      <c r="E568" s="208"/>
      <c r="F568" s="208"/>
      <c r="G568" s="270"/>
    </row>
    <row r="569" spans="1:7" s="1" customFormat="1" ht="9.75" x14ac:dyDescent="0.2">
      <c r="A569" s="32">
        <f>A567+1</f>
        <v>153</v>
      </c>
      <c r="B569" s="28" t="s">
        <v>2087</v>
      </c>
      <c r="C569" s="29" t="s">
        <v>2088</v>
      </c>
      <c r="D569" s="30" t="s">
        <v>564</v>
      </c>
      <c r="E569" s="95">
        <v>569.93999999999994</v>
      </c>
      <c r="F569" s="135"/>
      <c r="G569" s="35">
        <f>E569*F569</f>
        <v>0</v>
      </c>
    </row>
    <row r="570" spans="1:7" s="1" customFormat="1" ht="9.75" customHeight="1" x14ac:dyDescent="0.2">
      <c r="A570" s="4"/>
      <c r="B570" s="91" t="s">
        <v>492</v>
      </c>
      <c r="C570" s="269" t="s">
        <v>2089</v>
      </c>
      <c r="D570" s="208"/>
      <c r="E570" s="208"/>
      <c r="F570" s="208"/>
      <c r="G570" s="270"/>
    </row>
    <row r="571" spans="1:7" s="1" customFormat="1" ht="9.75" x14ac:dyDescent="0.2">
      <c r="A571" s="32">
        <f>A569+1</f>
        <v>154</v>
      </c>
      <c r="B571" s="28" t="s">
        <v>2090</v>
      </c>
      <c r="C571" s="29" t="s">
        <v>2091</v>
      </c>
      <c r="D571" s="30" t="s">
        <v>604</v>
      </c>
      <c r="E571" s="33">
        <v>3304</v>
      </c>
      <c r="F571" s="135"/>
      <c r="G571" s="35">
        <f>E571*F571</f>
        <v>0</v>
      </c>
    </row>
    <row r="572" spans="1:7" s="1" customFormat="1" ht="9.75" customHeight="1" x14ac:dyDescent="0.2">
      <c r="A572" s="4"/>
      <c r="B572" s="91" t="s">
        <v>492</v>
      </c>
      <c r="C572" s="269" t="s">
        <v>2092</v>
      </c>
      <c r="D572" s="208"/>
      <c r="E572" s="208"/>
      <c r="F572" s="208"/>
      <c r="G572" s="270"/>
    </row>
    <row r="573" spans="1:7" s="1" customFormat="1" ht="9.75" x14ac:dyDescent="0.2">
      <c r="A573" s="32">
        <f>A571+1</f>
        <v>155</v>
      </c>
      <c r="B573" s="28" t="s">
        <v>2093</v>
      </c>
      <c r="C573" s="29" t="s">
        <v>2094</v>
      </c>
      <c r="D573" s="30" t="s">
        <v>564</v>
      </c>
      <c r="E573" s="95">
        <v>413</v>
      </c>
      <c r="F573" s="135"/>
      <c r="G573" s="35">
        <f>E573*F573</f>
        <v>0</v>
      </c>
    </row>
    <row r="574" spans="1:7" s="1" customFormat="1" ht="9.75" customHeight="1" x14ac:dyDescent="0.2">
      <c r="A574" s="4"/>
      <c r="B574" s="91" t="s">
        <v>492</v>
      </c>
      <c r="C574" s="269" t="s">
        <v>1828</v>
      </c>
      <c r="D574" s="208"/>
      <c r="E574" s="208"/>
      <c r="F574" s="208"/>
      <c r="G574" s="270"/>
    </row>
    <row r="575" spans="1:7" s="1" customFormat="1" ht="9.75" x14ac:dyDescent="0.2">
      <c r="A575" s="32">
        <f>A573+1</f>
        <v>156</v>
      </c>
      <c r="B575" s="28" t="s">
        <v>2095</v>
      </c>
      <c r="C575" s="29" t="s">
        <v>2096</v>
      </c>
      <c r="D575" s="30" t="s">
        <v>564</v>
      </c>
      <c r="E575" s="95">
        <v>454.3</v>
      </c>
      <c r="F575" s="135"/>
      <c r="G575" s="35">
        <f>E575*F575</f>
        <v>0</v>
      </c>
    </row>
    <row r="576" spans="1:7" s="1" customFormat="1" ht="9.75" customHeight="1" x14ac:dyDescent="0.2">
      <c r="A576" s="4"/>
      <c r="B576" s="91" t="s">
        <v>492</v>
      </c>
      <c r="C576" s="269" t="s">
        <v>2083</v>
      </c>
      <c r="D576" s="208"/>
      <c r="E576" s="208"/>
      <c r="F576" s="208"/>
      <c r="G576" s="270"/>
    </row>
    <row r="577" spans="1:7" s="1" customFormat="1" ht="9.75" x14ac:dyDescent="0.2">
      <c r="A577" s="32">
        <f>A575+1</f>
        <v>157</v>
      </c>
      <c r="B577" s="28" t="s">
        <v>2097</v>
      </c>
      <c r="C577" s="29" t="s">
        <v>2098</v>
      </c>
      <c r="D577" s="30" t="s">
        <v>598</v>
      </c>
      <c r="E577" s="90">
        <v>4.2719893999999998</v>
      </c>
      <c r="F577" s="135"/>
      <c r="G577" s="35">
        <f>E577*F577</f>
        <v>0</v>
      </c>
    </row>
    <row r="578" spans="1:7" s="14" customFormat="1" ht="11.25" x14ac:dyDescent="0.2">
      <c r="A578" s="42"/>
      <c r="B578" s="43">
        <v>712</v>
      </c>
      <c r="C578" s="44" t="s">
        <v>2099</v>
      </c>
      <c r="D578" s="45"/>
      <c r="E578" s="45"/>
      <c r="F578" s="46"/>
      <c r="G578" s="47">
        <f>SUM(G557:G577)</f>
        <v>0</v>
      </c>
    </row>
    <row r="579" spans="1:7" s="14" customFormat="1" ht="11.25" x14ac:dyDescent="0.2">
      <c r="A579" s="21"/>
      <c r="B579" s="22" t="s">
        <v>1477</v>
      </c>
      <c r="C579" s="23" t="s">
        <v>1478</v>
      </c>
      <c r="D579" s="20"/>
      <c r="E579" s="20"/>
      <c r="F579" s="24"/>
      <c r="G579" s="25"/>
    </row>
    <row r="580" spans="1:7" s="1" customFormat="1" ht="9.75" x14ac:dyDescent="0.2">
      <c r="A580" s="32">
        <f>A577+1</f>
        <v>158</v>
      </c>
      <c r="B580" s="28" t="s">
        <v>2100</v>
      </c>
      <c r="C580" s="29" t="s">
        <v>2101</v>
      </c>
      <c r="D580" s="30" t="s">
        <v>564</v>
      </c>
      <c r="E580" s="95">
        <v>413</v>
      </c>
      <c r="F580" s="135"/>
      <c r="G580" s="35">
        <f>E580*F580</f>
        <v>0</v>
      </c>
    </row>
    <row r="581" spans="1:7" s="1" customFormat="1" ht="9.75" customHeight="1" x14ac:dyDescent="0.2">
      <c r="A581" s="4"/>
      <c r="B581" s="91" t="s">
        <v>492</v>
      </c>
      <c r="C581" s="269" t="s">
        <v>1828</v>
      </c>
      <c r="D581" s="208"/>
      <c r="E581" s="208"/>
      <c r="F581" s="208"/>
      <c r="G581" s="270"/>
    </row>
    <row r="582" spans="1:7" s="1" customFormat="1" ht="9.75" x14ac:dyDescent="0.2">
      <c r="A582" s="32">
        <f>A580+1</f>
        <v>159</v>
      </c>
      <c r="B582" s="28" t="s">
        <v>2102</v>
      </c>
      <c r="C582" s="29" t="s">
        <v>2103</v>
      </c>
      <c r="D582" s="30" t="s">
        <v>564</v>
      </c>
      <c r="E582" s="95">
        <v>842.52</v>
      </c>
      <c r="F582" s="135"/>
      <c r="G582" s="35">
        <f>E582*F582</f>
        <v>0</v>
      </c>
    </row>
    <row r="583" spans="1:7" s="1" customFormat="1" ht="9.75" customHeight="1" x14ac:dyDescent="0.2">
      <c r="A583" s="4"/>
      <c r="B583" s="91" t="s">
        <v>492</v>
      </c>
      <c r="C583" s="269" t="s">
        <v>2104</v>
      </c>
      <c r="D583" s="208"/>
      <c r="E583" s="208"/>
      <c r="F583" s="208"/>
      <c r="G583" s="270"/>
    </row>
    <row r="584" spans="1:7" s="1" customFormat="1" ht="9.75" x14ac:dyDescent="0.2">
      <c r="A584" s="32">
        <f>A582+1</f>
        <v>160</v>
      </c>
      <c r="B584" s="28" t="s">
        <v>2105</v>
      </c>
      <c r="C584" s="29" t="s">
        <v>2106</v>
      </c>
      <c r="D584" s="30" t="s">
        <v>973</v>
      </c>
      <c r="E584" s="90">
        <v>40.32</v>
      </c>
      <c r="F584" s="135"/>
      <c r="G584" s="35">
        <f>E584*F584</f>
        <v>0</v>
      </c>
    </row>
    <row r="585" spans="1:7" s="1" customFormat="1" ht="9.75" customHeight="1" x14ac:dyDescent="0.2">
      <c r="A585" s="4"/>
      <c r="B585" s="91" t="s">
        <v>492</v>
      </c>
      <c r="C585" s="269" t="s">
        <v>2107</v>
      </c>
      <c r="D585" s="208"/>
      <c r="E585" s="208"/>
      <c r="F585" s="208"/>
      <c r="G585" s="270"/>
    </row>
    <row r="586" spans="1:7" s="1" customFormat="1" ht="9.75" x14ac:dyDescent="0.2">
      <c r="A586" s="32">
        <f>A584+1</f>
        <v>161</v>
      </c>
      <c r="B586" s="28" t="s">
        <v>2108</v>
      </c>
      <c r="C586" s="29" t="s">
        <v>2109</v>
      </c>
      <c r="D586" s="30" t="s">
        <v>564</v>
      </c>
      <c r="E586" s="95">
        <v>1006.26</v>
      </c>
      <c r="F586" s="135"/>
      <c r="G586" s="35">
        <f>E586*F586</f>
        <v>0</v>
      </c>
    </row>
    <row r="587" spans="1:7" s="1" customFormat="1" ht="9.75" customHeight="1" x14ac:dyDescent="0.2">
      <c r="A587" s="4"/>
      <c r="B587" s="91" t="s">
        <v>492</v>
      </c>
      <c r="C587" s="269" t="s">
        <v>2110</v>
      </c>
      <c r="D587" s="208"/>
      <c r="E587" s="208"/>
      <c r="F587" s="208"/>
      <c r="G587" s="270"/>
    </row>
    <row r="588" spans="1:7" s="1" customFormat="1" ht="9.75" x14ac:dyDescent="0.2">
      <c r="A588" s="26"/>
      <c r="B588" s="28"/>
      <c r="C588" s="29" t="s">
        <v>1261</v>
      </c>
      <c r="D588" s="30"/>
      <c r="E588" s="88">
        <v>42.3</v>
      </c>
      <c r="F588" s="26"/>
      <c r="G588" s="31"/>
    </row>
    <row r="589" spans="1:7" s="1" customFormat="1" ht="9.75" x14ac:dyDescent="0.2">
      <c r="A589" s="26"/>
      <c r="B589" s="28"/>
      <c r="C589" s="29" t="s">
        <v>1318</v>
      </c>
      <c r="D589" s="30"/>
      <c r="E589" s="95">
        <v>34.65</v>
      </c>
      <c r="F589" s="26"/>
      <c r="G589" s="31"/>
    </row>
    <row r="590" spans="1:7" s="1" customFormat="1" ht="9.75" x14ac:dyDescent="0.2">
      <c r="A590" s="26"/>
      <c r="B590" s="28"/>
      <c r="C590" s="29" t="s">
        <v>1265</v>
      </c>
      <c r="D590" s="30"/>
      <c r="E590" s="90">
        <v>467.52</v>
      </c>
      <c r="F590" s="26"/>
      <c r="G590" s="31"/>
    </row>
    <row r="591" spans="1:7" s="1" customFormat="1" ht="9.75" customHeight="1" x14ac:dyDescent="0.2">
      <c r="A591" s="4"/>
      <c r="B591" s="91" t="s">
        <v>492</v>
      </c>
      <c r="C591" s="269" t="s">
        <v>2111</v>
      </c>
      <c r="D591" s="208"/>
      <c r="E591" s="208"/>
      <c r="F591" s="208"/>
      <c r="G591" s="270"/>
    </row>
    <row r="592" spans="1:7" s="1" customFormat="1" ht="9.75" x14ac:dyDescent="0.2">
      <c r="A592" s="26"/>
      <c r="B592" s="28"/>
      <c r="C592" s="29" t="s">
        <v>1290</v>
      </c>
      <c r="D592" s="30"/>
      <c r="E592" s="90">
        <v>461.78999999999996</v>
      </c>
      <c r="F592" s="26"/>
      <c r="G592" s="31"/>
    </row>
    <row r="593" spans="1:7" s="1" customFormat="1" ht="9.75" customHeight="1" x14ac:dyDescent="0.2">
      <c r="A593" s="4"/>
      <c r="B593" s="91" t="s">
        <v>492</v>
      </c>
      <c r="C593" s="269" t="s">
        <v>2112</v>
      </c>
      <c r="D593" s="208"/>
      <c r="E593" s="208"/>
      <c r="F593" s="208"/>
      <c r="G593" s="270"/>
    </row>
    <row r="594" spans="1:7" s="1" customFormat="1" ht="9.75" x14ac:dyDescent="0.2">
      <c r="A594" s="32">
        <f>A586+1</f>
        <v>162</v>
      </c>
      <c r="B594" s="28" t="s">
        <v>1482</v>
      </c>
      <c r="C594" s="29" t="s">
        <v>1483</v>
      </c>
      <c r="D594" s="30" t="s">
        <v>564</v>
      </c>
      <c r="E594" s="95">
        <v>1006.26</v>
      </c>
      <c r="F594" s="135"/>
      <c r="G594" s="35">
        <f>E594*F594</f>
        <v>0</v>
      </c>
    </row>
    <row r="595" spans="1:7" s="1" customFormat="1" ht="9.75" customHeight="1" x14ac:dyDescent="0.2">
      <c r="A595" s="4"/>
      <c r="B595" s="91" t="s">
        <v>492</v>
      </c>
      <c r="C595" s="269" t="s">
        <v>1913</v>
      </c>
      <c r="D595" s="208"/>
      <c r="E595" s="208"/>
      <c r="F595" s="208"/>
      <c r="G595" s="270"/>
    </row>
    <row r="596" spans="1:7" s="1" customFormat="1" ht="9.75" x14ac:dyDescent="0.2">
      <c r="A596" s="32">
        <f>A594+1</f>
        <v>163</v>
      </c>
      <c r="B596" s="28" t="s">
        <v>1486</v>
      </c>
      <c r="C596" s="29" t="s">
        <v>1487</v>
      </c>
      <c r="D596" s="30" t="s">
        <v>564</v>
      </c>
      <c r="E596" s="95">
        <v>43.146000000000001</v>
      </c>
      <c r="F596" s="135"/>
      <c r="G596" s="35">
        <f>E596*F596</f>
        <v>0</v>
      </c>
    </row>
    <row r="597" spans="1:7" s="1" customFormat="1" ht="9.75" customHeight="1" x14ac:dyDescent="0.2">
      <c r="A597" s="4"/>
      <c r="B597" s="91" t="s">
        <v>492</v>
      </c>
      <c r="C597" s="269" t="s">
        <v>2113</v>
      </c>
      <c r="D597" s="208"/>
      <c r="E597" s="208"/>
      <c r="F597" s="208"/>
      <c r="G597" s="270"/>
    </row>
    <row r="598" spans="1:7" s="1" customFormat="1" ht="9.75" x14ac:dyDescent="0.2">
      <c r="A598" s="32">
        <f>A596+1</f>
        <v>164</v>
      </c>
      <c r="B598" s="28" t="s">
        <v>2114</v>
      </c>
      <c r="C598" s="29" t="s">
        <v>2115</v>
      </c>
      <c r="D598" s="30" t="s">
        <v>564</v>
      </c>
      <c r="E598" s="95">
        <v>963.96</v>
      </c>
      <c r="F598" s="135"/>
      <c r="G598" s="35">
        <f>E598*F598</f>
        <v>0</v>
      </c>
    </row>
    <row r="599" spans="1:7" s="1" customFormat="1" ht="9.75" customHeight="1" x14ac:dyDescent="0.2">
      <c r="A599" s="4"/>
      <c r="B599" s="91" t="s">
        <v>492</v>
      </c>
      <c r="C599" s="269" t="s">
        <v>2116</v>
      </c>
      <c r="D599" s="208"/>
      <c r="E599" s="208"/>
      <c r="F599" s="208"/>
      <c r="G599" s="270"/>
    </row>
    <row r="600" spans="1:7" s="1" customFormat="1" ht="9.75" x14ac:dyDescent="0.2">
      <c r="A600" s="32">
        <f>A598+1</f>
        <v>165</v>
      </c>
      <c r="B600" s="28" t="s">
        <v>1489</v>
      </c>
      <c r="C600" s="29" t="s">
        <v>1490</v>
      </c>
      <c r="D600" s="30" t="s">
        <v>564</v>
      </c>
      <c r="E600" s="95">
        <v>1006.26</v>
      </c>
      <c r="F600" s="135"/>
      <c r="G600" s="35">
        <f>E600*F600</f>
        <v>0</v>
      </c>
    </row>
    <row r="601" spans="1:7" s="1" customFormat="1" ht="9.75" customHeight="1" x14ac:dyDescent="0.2">
      <c r="A601" s="4"/>
      <c r="B601" s="91" t="s">
        <v>492</v>
      </c>
      <c r="C601" s="269" t="s">
        <v>1913</v>
      </c>
      <c r="D601" s="208"/>
      <c r="E601" s="208"/>
      <c r="F601" s="208"/>
      <c r="G601" s="270"/>
    </row>
    <row r="602" spans="1:7" s="1" customFormat="1" ht="9.75" x14ac:dyDescent="0.2">
      <c r="A602" s="32">
        <f>A600+1</f>
        <v>166</v>
      </c>
      <c r="B602" s="28" t="s">
        <v>1491</v>
      </c>
      <c r="C602" s="29" t="s">
        <v>1492</v>
      </c>
      <c r="D602" s="30" t="s">
        <v>564</v>
      </c>
      <c r="E602" s="95">
        <v>1106.886</v>
      </c>
      <c r="F602" s="135"/>
      <c r="G602" s="35">
        <f>E602*F602</f>
        <v>0</v>
      </c>
    </row>
    <row r="603" spans="1:7" s="1" customFormat="1" ht="9.75" customHeight="1" x14ac:dyDescent="0.2">
      <c r="A603" s="4"/>
      <c r="B603" s="91" t="s">
        <v>492</v>
      </c>
      <c r="C603" s="269" t="s">
        <v>2117</v>
      </c>
      <c r="D603" s="208"/>
      <c r="E603" s="208"/>
      <c r="F603" s="208"/>
      <c r="G603" s="270"/>
    </row>
    <row r="604" spans="1:7" s="1" customFormat="1" ht="9.75" x14ac:dyDescent="0.2">
      <c r="A604" s="32">
        <f>A602+1</f>
        <v>167</v>
      </c>
      <c r="B604" s="28" t="s">
        <v>2118</v>
      </c>
      <c r="C604" s="29" t="s">
        <v>2119</v>
      </c>
      <c r="D604" s="30" t="s">
        <v>598</v>
      </c>
      <c r="E604" s="90">
        <v>6.121484624999999</v>
      </c>
      <c r="F604" s="135"/>
      <c r="G604" s="35">
        <f>E604*F604</f>
        <v>0</v>
      </c>
    </row>
    <row r="605" spans="1:7" s="14" customFormat="1" ht="11.25" x14ac:dyDescent="0.2">
      <c r="A605" s="42"/>
      <c r="B605" s="43">
        <v>713</v>
      </c>
      <c r="C605" s="44" t="s">
        <v>1496</v>
      </c>
      <c r="D605" s="45"/>
      <c r="E605" s="45"/>
      <c r="F605" s="46"/>
      <c r="G605" s="47">
        <f>SUM(G580:G604)</f>
        <v>0</v>
      </c>
    </row>
    <row r="606" spans="1:7" s="14" customFormat="1" ht="11.25" x14ac:dyDescent="0.2">
      <c r="A606" s="21"/>
      <c r="B606" s="22" t="s">
        <v>2120</v>
      </c>
      <c r="C606" s="23" t="s">
        <v>2121</v>
      </c>
      <c r="D606" s="20"/>
      <c r="E606" s="20"/>
      <c r="F606" s="24"/>
      <c r="G606" s="25"/>
    </row>
    <row r="607" spans="1:7" s="1" customFormat="1" ht="9.75" x14ac:dyDescent="0.2">
      <c r="A607" s="32">
        <f>A604+1</f>
        <v>168</v>
      </c>
      <c r="B607" s="28" t="s">
        <v>2122</v>
      </c>
      <c r="C607" s="29" t="s">
        <v>2123</v>
      </c>
      <c r="D607" s="30" t="s">
        <v>564</v>
      </c>
      <c r="E607" s="95">
        <v>23.201250000000002</v>
      </c>
      <c r="F607" s="135"/>
      <c r="G607" s="35">
        <f>E607*F607</f>
        <v>0</v>
      </c>
    </row>
    <row r="608" spans="1:7" s="1" customFormat="1" ht="9.75" customHeight="1" x14ac:dyDescent="0.2">
      <c r="A608" s="4"/>
      <c r="B608" s="91" t="s">
        <v>492</v>
      </c>
      <c r="C608" s="269" t="s">
        <v>2124</v>
      </c>
      <c r="D608" s="208"/>
      <c r="E608" s="208"/>
      <c r="F608" s="208"/>
      <c r="G608" s="270"/>
    </row>
    <row r="609" spans="1:7" s="1" customFormat="1" ht="9.75" x14ac:dyDescent="0.2">
      <c r="A609" s="26"/>
      <c r="B609" s="28"/>
      <c r="C609" s="29" t="s">
        <v>1265</v>
      </c>
      <c r="D609" s="30"/>
      <c r="E609" s="90">
        <v>23.201250000000002</v>
      </c>
      <c r="F609" s="26"/>
      <c r="G609" s="31"/>
    </row>
    <row r="610" spans="1:7" s="1" customFormat="1" ht="9.75" customHeight="1" x14ac:dyDescent="0.2">
      <c r="A610" s="4"/>
      <c r="B610" s="91" t="s">
        <v>492</v>
      </c>
      <c r="C610" s="269" t="s">
        <v>2125</v>
      </c>
      <c r="D610" s="208"/>
      <c r="E610" s="208"/>
      <c r="F610" s="208"/>
      <c r="G610" s="270"/>
    </row>
    <row r="611" spans="1:7" s="1" customFormat="1" ht="9.75" x14ac:dyDescent="0.2">
      <c r="A611" s="32">
        <f>A607+1</f>
        <v>169</v>
      </c>
      <c r="B611" s="28" t="s">
        <v>2126</v>
      </c>
      <c r="C611" s="29" t="s">
        <v>2127</v>
      </c>
      <c r="D611" s="30" t="s">
        <v>564</v>
      </c>
      <c r="E611" s="95">
        <v>9.3500000000000014</v>
      </c>
      <c r="F611" s="135"/>
      <c r="G611" s="35">
        <f>E611*F611</f>
        <v>0</v>
      </c>
    </row>
    <row r="612" spans="1:7" s="1" customFormat="1" ht="9.75" customHeight="1" x14ac:dyDescent="0.2">
      <c r="A612" s="4"/>
      <c r="B612" s="91" t="s">
        <v>492</v>
      </c>
      <c r="C612" s="269" t="s">
        <v>2128</v>
      </c>
      <c r="D612" s="208"/>
      <c r="E612" s="208"/>
      <c r="F612" s="208"/>
      <c r="G612" s="270"/>
    </row>
    <row r="613" spans="1:7" s="1" customFormat="1" ht="9.75" x14ac:dyDescent="0.2">
      <c r="A613" s="26"/>
      <c r="B613" s="28"/>
      <c r="C613" s="29" t="s">
        <v>1261</v>
      </c>
      <c r="D613" s="30"/>
      <c r="E613" s="90">
        <v>9.3500000000000014</v>
      </c>
      <c r="F613" s="26"/>
      <c r="G613" s="31"/>
    </row>
    <row r="614" spans="1:7" s="1" customFormat="1" ht="9.75" customHeight="1" x14ac:dyDescent="0.2">
      <c r="A614" s="4"/>
      <c r="B614" s="91" t="s">
        <v>492</v>
      </c>
      <c r="C614" s="269" t="s">
        <v>2129</v>
      </c>
      <c r="D614" s="208"/>
      <c r="E614" s="208"/>
      <c r="F614" s="208"/>
      <c r="G614" s="270"/>
    </row>
    <row r="615" spans="1:7" s="1" customFormat="1" ht="9.75" x14ac:dyDescent="0.2">
      <c r="A615" s="32">
        <f>A611+1</f>
        <v>170</v>
      </c>
      <c r="B615" s="28" t="s">
        <v>2130</v>
      </c>
      <c r="C615" s="29" t="s">
        <v>2131</v>
      </c>
      <c r="D615" s="30" t="s">
        <v>564</v>
      </c>
      <c r="E615" s="95">
        <v>126.02250000000001</v>
      </c>
      <c r="F615" s="135"/>
      <c r="G615" s="35">
        <f>E615*F615</f>
        <v>0</v>
      </c>
    </row>
    <row r="616" spans="1:7" s="1" customFormat="1" ht="9.75" customHeight="1" x14ac:dyDescent="0.2">
      <c r="A616" s="4"/>
      <c r="B616" s="91" t="s">
        <v>492</v>
      </c>
      <c r="C616" s="269" t="s">
        <v>2132</v>
      </c>
      <c r="D616" s="208"/>
      <c r="E616" s="208"/>
      <c r="F616" s="208"/>
      <c r="G616" s="270"/>
    </row>
    <row r="617" spans="1:7" s="1" customFormat="1" ht="9.75" x14ac:dyDescent="0.2">
      <c r="A617" s="26"/>
      <c r="B617" s="28"/>
      <c r="C617" s="29" t="s">
        <v>1261</v>
      </c>
      <c r="D617" s="30"/>
      <c r="E617" s="90">
        <v>21.637500000000003</v>
      </c>
      <c r="F617" s="26"/>
      <c r="G617" s="31"/>
    </row>
    <row r="618" spans="1:7" s="1" customFormat="1" ht="9.75" customHeight="1" x14ac:dyDescent="0.2">
      <c r="A618" s="4"/>
      <c r="B618" s="91" t="s">
        <v>492</v>
      </c>
      <c r="C618" s="269" t="s">
        <v>2133</v>
      </c>
      <c r="D618" s="208"/>
      <c r="E618" s="208"/>
      <c r="F618" s="208"/>
      <c r="G618" s="270"/>
    </row>
    <row r="619" spans="1:7" s="1" customFormat="1" ht="9.75" x14ac:dyDescent="0.2">
      <c r="A619" s="26"/>
      <c r="B619" s="28"/>
      <c r="C619" s="29" t="s">
        <v>1318</v>
      </c>
      <c r="D619" s="30"/>
      <c r="E619" s="90">
        <v>24.112500000000004</v>
      </c>
      <c r="F619" s="26"/>
      <c r="G619" s="31"/>
    </row>
    <row r="620" spans="1:7" s="1" customFormat="1" ht="9.75" customHeight="1" x14ac:dyDescent="0.2">
      <c r="A620" s="4"/>
      <c r="B620" s="91" t="s">
        <v>492</v>
      </c>
      <c r="C620" s="269" t="s">
        <v>2134</v>
      </c>
      <c r="D620" s="208"/>
      <c r="E620" s="208"/>
      <c r="F620" s="208"/>
      <c r="G620" s="270"/>
    </row>
    <row r="621" spans="1:7" s="1" customFormat="1" ht="9.75" x14ac:dyDescent="0.2">
      <c r="A621" s="26"/>
      <c r="B621" s="28"/>
      <c r="C621" s="29" t="s">
        <v>1265</v>
      </c>
      <c r="D621" s="30"/>
      <c r="E621" s="90">
        <v>28.08</v>
      </c>
      <c r="F621" s="26"/>
      <c r="G621" s="31"/>
    </row>
    <row r="622" spans="1:7" s="1" customFormat="1" ht="9.75" customHeight="1" x14ac:dyDescent="0.2">
      <c r="A622" s="4"/>
      <c r="B622" s="91" t="s">
        <v>492</v>
      </c>
      <c r="C622" s="269" t="s">
        <v>2135</v>
      </c>
      <c r="D622" s="208"/>
      <c r="E622" s="208"/>
      <c r="F622" s="208"/>
      <c r="G622" s="270"/>
    </row>
    <row r="623" spans="1:7" s="1" customFormat="1" ht="9.75" x14ac:dyDescent="0.2">
      <c r="A623" s="26"/>
      <c r="B623" s="28"/>
      <c r="C623" s="29" t="s">
        <v>1290</v>
      </c>
      <c r="D623" s="30"/>
      <c r="E623" s="90">
        <v>28.08</v>
      </c>
      <c r="F623" s="26"/>
      <c r="G623" s="31"/>
    </row>
    <row r="624" spans="1:7" s="1" customFormat="1" ht="9.75" customHeight="1" x14ac:dyDescent="0.2">
      <c r="A624" s="4"/>
      <c r="B624" s="91" t="s">
        <v>492</v>
      </c>
      <c r="C624" s="269" t="s">
        <v>2135</v>
      </c>
      <c r="D624" s="208"/>
      <c r="E624" s="208"/>
      <c r="F624" s="208"/>
      <c r="G624" s="270"/>
    </row>
    <row r="625" spans="1:7" s="1" customFormat="1" ht="9.75" x14ac:dyDescent="0.2">
      <c r="A625" s="26"/>
      <c r="B625" s="28"/>
      <c r="C625" s="29" t="s">
        <v>1674</v>
      </c>
      <c r="D625" s="30"/>
      <c r="E625" s="90">
        <v>24.112500000000004</v>
      </c>
      <c r="F625" s="26"/>
      <c r="G625" s="31"/>
    </row>
    <row r="626" spans="1:7" s="1" customFormat="1" ht="9.75" customHeight="1" x14ac:dyDescent="0.2">
      <c r="A626" s="4"/>
      <c r="B626" s="91" t="s">
        <v>492</v>
      </c>
      <c r="C626" s="269" t="s">
        <v>2134</v>
      </c>
      <c r="D626" s="208"/>
      <c r="E626" s="208"/>
      <c r="F626" s="208"/>
      <c r="G626" s="270"/>
    </row>
    <row r="627" spans="1:7" s="1" customFormat="1" ht="9.75" x14ac:dyDescent="0.2">
      <c r="A627" s="32">
        <f>A615+1</f>
        <v>171</v>
      </c>
      <c r="B627" s="28" t="s">
        <v>2136</v>
      </c>
      <c r="C627" s="29" t="s">
        <v>2137</v>
      </c>
      <c r="D627" s="30" t="s">
        <v>581</v>
      </c>
      <c r="E627" s="95">
        <v>2.75</v>
      </c>
      <c r="F627" s="135"/>
      <c r="G627" s="35">
        <f>E627*F627</f>
        <v>0</v>
      </c>
    </row>
    <row r="628" spans="1:7" s="1" customFormat="1" ht="19.5" x14ac:dyDescent="0.2">
      <c r="A628" s="32">
        <f>A627+1</f>
        <v>172</v>
      </c>
      <c r="B628" s="28" t="s">
        <v>2138</v>
      </c>
      <c r="C628" s="29" t="s">
        <v>2139</v>
      </c>
      <c r="D628" s="30" t="s">
        <v>148</v>
      </c>
      <c r="E628" s="95">
        <v>555.57999999999993</v>
      </c>
      <c r="F628" s="135"/>
      <c r="G628" s="35">
        <f>E628*F628</f>
        <v>0</v>
      </c>
    </row>
    <row r="629" spans="1:7" s="1" customFormat="1" ht="9.75" customHeight="1" x14ac:dyDescent="0.2">
      <c r="A629" s="4"/>
      <c r="B629" s="91" t="s">
        <v>492</v>
      </c>
      <c r="C629" s="269" t="s">
        <v>2140</v>
      </c>
      <c r="D629" s="208"/>
      <c r="E629" s="208"/>
      <c r="F629" s="208"/>
      <c r="G629" s="270"/>
    </row>
    <row r="630" spans="1:7" s="1" customFormat="1" ht="9.75" x14ac:dyDescent="0.2">
      <c r="A630" s="26"/>
      <c r="B630" s="28"/>
      <c r="C630" s="29" t="s">
        <v>1265</v>
      </c>
      <c r="D630" s="30"/>
      <c r="E630" s="90">
        <v>351.12</v>
      </c>
      <c r="F630" s="26"/>
      <c r="G630" s="31"/>
    </row>
    <row r="631" spans="1:7" s="1" customFormat="1" ht="9.75" customHeight="1" x14ac:dyDescent="0.2">
      <c r="A631" s="4"/>
      <c r="B631" s="91" t="s">
        <v>492</v>
      </c>
      <c r="C631" s="269" t="s">
        <v>2141</v>
      </c>
      <c r="D631" s="208"/>
      <c r="E631" s="208"/>
      <c r="F631" s="208"/>
      <c r="G631" s="270"/>
    </row>
    <row r="632" spans="1:7" s="1" customFormat="1" ht="9.75" x14ac:dyDescent="0.2">
      <c r="A632" s="26"/>
      <c r="B632" s="28"/>
      <c r="C632" s="29" t="s">
        <v>1290</v>
      </c>
      <c r="D632" s="30"/>
      <c r="E632" s="90">
        <v>204.45999999999998</v>
      </c>
      <c r="F632" s="26"/>
      <c r="G632" s="31"/>
    </row>
    <row r="633" spans="1:7" s="1" customFormat="1" ht="9.75" customHeight="1" x14ac:dyDescent="0.2">
      <c r="A633" s="4"/>
      <c r="B633" s="91" t="s">
        <v>492</v>
      </c>
      <c r="C633" s="269" t="s">
        <v>2142</v>
      </c>
      <c r="D633" s="208"/>
      <c r="E633" s="208"/>
      <c r="F633" s="208"/>
      <c r="G633" s="270"/>
    </row>
    <row r="634" spans="1:7" s="1" customFormat="1" ht="19.5" x14ac:dyDescent="0.2">
      <c r="A634" s="32">
        <f>A628+1</f>
        <v>173</v>
      </c>
      <c r="B634" s="28" t="s">
        <v>2143</v>
      </c>
      <c r="C634" s="29" t="s">
        <v>2144</v>
      </c>
      <c r="D634" s="30"/>
      <c r="E634" s="90">
        <v>317.32</v>
      </c>
      <c r="F634" s="135"/>
      <c r="G634" s="35">
        <f>E634*F634</f>
        <v>0</v>
      </c>
    </row>
    <row r="635" spans="1:7" s="1" customFormat="1" ht="9.75" customHeight="1" x14ac:dyDescent="0.2">
      <c r="A635" s="4"/>
      <c r="B635" s="91" t="s">
        <v>492</v>
      </c>
      <c r="C635" s="269" t="s">
        <v>2145</v>
      </c>
      <c r="D635" s="208"/>
      <c r="E635" s="208"/>
      <c r="F635" s="208"/>
      <c r="G635" s="270"/>
    </row>
    <row r="636" spans="1:7" s="1" customFormat="1" ht="9.75" x14ac:dyDescent="0.2">
      <c r="A636" s="26"/>
      <c r="B636" s="28"/>
      <c r="C636" s="29" t="s">
        <v>1265</v>
      </c>
      <c r="D636" s="30"/>
      <c r="E636" s="90">
        <v>88.33</v>
      </c>
      <c r="F636" s="26"/>
      <c r="G636" s="31"/>
    </row>
    <row r="637" spans="1:7" s="1" customFormat="1" ht="9.75" customHeight="1" x14ac:dyDescent="0.2">
      <c r="A637" s="4"/>
      <c r="B637" s="91" t="s">
        <v>492</v>
      </c>
      <c r="C637" s="269" t="s">
        <v>2146</v>
      </c>
      <c r="D637" s="208"/>
      <c r="E637" s="208"/>
      <c r="F637" s="208"/>
      <c r="G637" s="270"/>
    </row>
    <row r="638" spans="1:7" s="1" customFormat="1" ht="9.75" x14ac:dyDescent="0.2">
      <c r="A638" s="26"/>
      <c r="B638" s="28"/>
      <c r="C638" s="29" t="s">
        <v>1290</v>
      </c>
      <c r="D638" s="30"/>
      <c r="E638" s="90">
        <v>228.99</v>
      </c>
      <c r="F638" s="26"/>
      <c r="G638" s="31"/>
    </row>
    <row r="639" spans="1:7" s="1" customFormat="1" ht="9.75" customHeight="1" x14ac:dyDescent="0.2">
      <c r="A639" s="4"/>
      <c r="B639" s="91" t="s">
        <v>492</v>
      </c>
      <c r="C639" s="269" t="s">
        <v>2147</v>
      </c>
      <c r="D639" s="208"/>
      <c r="E639" s="208"/>
      <c r="F639" s="208"/>
      <c r="G639" s="270"/>
    </row>
    <row r="640" spans="1:7" s="1" customFormat="1" ht="9.75" x14ac:dyDescent="0.2">
      <c r="A640" s="32">
        <f>A634+1</f>
        <v>174</v>
      </c>
      <c r="B640" s="28" t="s">
        <v>2148</v>
      </c>
      <c r="C640" s="29" t="s">
        <v>2149</v>
      </c>
      <c r="D640" s="30" t="s">
        <v>598</v>
      </c>
      <c r="E640" s="90">
        <v>46.458390233025</v>
      </c>
      <c r="F640" s="135"/>
      <c r="G640" s="35">
        <f>E640*F640</f>
        <v>0</v>
      </c>
    </row>
    <row r="641" spans="1:7" s="14" customFormat="1" ht="11.25" x14ac:dyDescent="0.2">
      <c r="A641" s="42"/>
      <c r="B641" s="43">
        <v>763</v>
      </c>
      <c r="C641" s="44" t="s">
        <v>2150</v>
      </c>
      <c r="D641" s="45"/>
      <c r="E641" s="45"/>
      <c r="F641" s="46"/>
      <c r="G641" s="47">
        <f>SUM(G607:G640)</f>
        <v>0</v>
      </c>
    </row>
    <row r="642" spans="1:7" s="14" customFormat="1" ht="11.25" x14ac:dyDescent="0.2">
      <c r="A642" s="21"/>
      <c r="B642" s="22" t="s">
        <v>2151</v>
      </c>
      <c r="C642" s="23" t="s">
        <v>2152</v>
      </c>
      <c r="D642" s="20"/>
      <c r="E642" s="20"/>
      <c r="F642" s="24"/>
      <c r="G642" s="25"/>
    </row>
    <row r="643" spans="1:7" s="1" customFormat="1" ht="9.75" x14ac:dyDescent="0.2">
      <c r="A643" s="32">
        <f>A640+1</f>
        <v>175</v>
      </c>
      <c r="B643" s="28" t="s">
        <v>2153</v>
      </c>
      <c r="C643" s="29" t="s">
        <v>2154</v>
      </c>
      <c r="D643" s="30" t="s">
        <v>752</v>
      </c>
      <c r="E643" s="33">
        <v>180</v>
      </c>
      <c r="F643" s="135"/>
      <c r="G643" s="35">
        <f t="shared" ref="G643:G655" si="2">E643*F643</f>
        <v>0</v>
      </c>
    </row>
    <row r="644" spans="1:7" s="1" customFormat="1" ht="9.75" x14ac:dyDescent="0.2">
      <c r="A644" s="32">
        <f t="shared" ref="A644:A655" si="3">A643+1</f>
        <v>176</v>
      </c>
      <c r="B644" s="28" t="s">
        <v>2155</v>
      </c>
      <c r="C644" s="29" t="s">
        <v>2156</v>
      </c>
      <c r="D644" s="30" t="s">
        <v>752</v>
      </c>
      <c r="E644" s="33">
        <v>55</v>
      </c>
      <c r="F644" s="135"/>
      <c r="G644" s="35">
        <f t="shared" si="2"/>
        <v>0</v>
      </c>
    </row>
    <row r="645" spans="1:7" s="1" customFormat="1" ht="9.75" x14ac:dyDescent="0.2">
      <c r="A645" s="32">
        <f t="shared" si="3"/>
        <v>177</v>
      </c>
      <c r="B645" s="28" t="s">
        <v>2157</v>
      </c>
      <c r="C645" s="29" t="s">
        <v>2158</v>
      </c>
      <c r="D645" s="30" t="s">
        <v>29</v>
      </c>
      <c r="E645" s="33">
        <v>4</v>
      </c>
      <c r="F645" s="135"/>
      <c r="G645" s="35">
        <f t="shared" si="2"/>
        <v>0</v>
      </c>
    </row>
    <row r="646" spans="1:7" s="1" customFormat="1" ht="9.75" x14ac:dyDescent="0.2">
      <c r="A646" s="32">
        <f t="shared" si="3"/>
        <v>178</v>
      </c>
      <c r="B646" s="28" t="s">
        <v>2159</v>
      </c>
      <c r="C646" s="29" t="s">
        <v>2160</v>
      </c>
      <c r="D646" s="30" t="s">
        <v>29</v>
      </c>
      <c r="E646" s="33">
        <v>2</v>
      </c>
      <c r="F646" s="135"/>
      <c r="G646" s="35">
        <f t="shared" si="2"/>
        <v>0</v>
      </c>
    </row>
    <row r="647" spans="1:7" s="1" customFormat="1" ht="9.75" x14ac:dyDescent="0.2">
      <c r="A647" s="32">
        <f t="shared" si="3"/>
        <v>179</v>
      </c>
      <c r="B647" s="28" t="s">
        <v>2161</v>
      </c>
      <c r="C647" s="29" t="s">
        <v>2162</v>
      </c>
      <c r="D647" s="30" t="s">
        <v>29</v>
      </c>
      <c r="E647" s="33">
        <v>2</v>
      </c>
      <c r="F647" s="135"/>
      <c r="G647" s="35">
        <f t="shared" si="2"/>
        <v>0</v>
      </c>
    </row>
    <row r="648" spans="1:7" s="1" customFormat="1" ht="9.75" x14ac:dyDescent="0.2">
      <c r="A648" s="32">
        <f t="shared" si="3"/>
        <v>180</v>
      </c>
      <c r="B648" s="28" t="s">
        <v>2163</v>
      </c>
      <c r="C648" s="29" t="s">
        <v>2164</v>
      </c>
      <c r="D648" s="30" t="s">
        <v>752</v>
      </c>
      <c r="E648" s="33">
        <v>7</v>
      </c>
      <c r="F648" s="135"/>
      <c r="G648" s="35">
        <f t="shared" si="2"/>
        <v>0</v>
      </c>
    </row>
    <row r="649" spans="1:7" s="1" customFormat="1" ht="9.75" x14ac:dyDescent="0.2">
      <c r="A649" s="32">
        <f t="shared" si="3"/>
        <v>181</v>
      </c>
      <c r="B649" s="28" t="s">
        <v>2165</v>
      </c>
      <c r="C649" s="29" t="s">
        <v>2166</v>
      </c>
      <c r="D649" s="30" t="s">
        <v>752</v>
      </c>
      <c r="E649" s="33">
        <v>17</v>
      </c>
      <c r="F649" s="135"/>
      <c r="G649" s="35">
        <f t="shared" si="2"/>
        <v>0</v>
      </c>
    </row>
    <row r="650" spans="1:7" s="1" customFormat="1" ht="9.75" x14ac:dyDescent="0.2">
      <c r="A650" s="32">
        <f t="shared" si="3"/>
        <v>182</v>
      </c>
      <c r="B650" s="28" t="s">
        <v>2167</v>
      </c>
      <c r="C650" s="29" t="s">
        <v>2168</v>
      </c>
      <c r="D650" s="30" t="s">
        <v>752</v>
      </c>
      <c r="E650" s="33">
        <v>2</v>
      </c>
      <c r="F650" s="135"/>
      <c r="G650" s="35">
        <f t="shared" si="2"/>
        <v>0</v>
      </c>
    </row>
    <row r="651" spans="1:7" s="1" customFormat="1" ht="9.75" x14ac:dyDescent="0.2">
      <c r="A651" s="32">
        <f t="shared" si="3"/>
        <v>183</v>
      </c>
      <c r="B651" s="28" t="s">
        <v>2169</v>
      </c>
      <c r="C651" s="29" t="s">
        <v>2170</v>
      </c>
      <c r="D651" s="30" t="s">
        <v>752</v>
      </c>
      <c r="E651" s="33">
        <v>20</v>
      </c>
      <c r="F651" s="135"/>
      <c r="G651" s="35">
        <f t="shared" si="2"/>
        <v>0</v>
      </c>
    </row>
    <row r="652" spans="1:7" s="1" customFormat="1" ht="9.75" x14ac:dyDescent="0.2">
      <c r="A652" s="32">
        <f t="shared" si="3"/>
        <v>184</v>
      </c>
      <c r="B652" s="28" t="s">
        <v>2171</v>
      </c>
      <c r="C652" s="29" t="s">
        <v>2172</v>
      </c>
      <c r="D652" s="30" t="s">
        <v>752</v>
      </c>
      <c r="E652" s="33">
        <v>40</v>
      </c>
      <c r="F652" s="135"/>
      <c r="G652" s="35">
        <f t="shared" si="2"/>
        <v>0</v>
      </c>
    </row>
    <row r="653" spans="1:7" s="1" customFormat="1" ht="9.75" x14ac:dyDescent="0.2">
      <c r="A653" s="32">
        <f t="shared" si="3"/>
        <v>185</v>
      </c>
      <c r="B653" s="28" t="s">
        <v>2173</v>
      </c>
      <c r="C653" s="29" t="s">
        <v>2174</v>
      </c>
      <c r="D653" s="30" t="s">
        <v>752</v>
      </c>
      <c r="E653" s="33">
        <v>45</v>
      </c>
      <c r="F653" s="135"/>
      <c r="G653" s="35">
        <f t="shared" si="2"/>
        <v>0</v>
      </c>
    </row>
    <row r="654" spans="1:7" s="1" customFormat="1" ht="9.75" x14ac:dyDescent="0.2">
      <c r="A654" s="32">
        <f t="shared" si="3"/>
        <v>186</v>
      </c>
      <c r="B654" s="28" t="s">
        <v>2175</v>
      </c>
      <c r="C654" s="29" t="s">
        <v>2176</v>
      </c>
      <c r="D654" s="30" t="s">
        <v>752</v>
      </c>
      <c r="E654" s="33">
        <v>15</v>
      </c>
      <c r="F654" s="135"/>
      <c r="G654" s="35">
        <f t="shared" si="2"/>
        <v>0</v>
      </c>
    </row>
    <row r="655" spans="1:7" s="1" customFormat="1" ht="9.75" x14ac:dyDescent="0.2">
      <c r="A655" s="32">
        <f t="shared" si="3"/>
        <v>187</v>
      </c>
      <c r="B655" s="28" t="s">
        <v>2177</v>
      </c>
      <c r="C655" s="29" t="s">
        <v>2178</v>
      </c>
      <c r="D655" s="30" t="s">
        <v>598</v>
      </c>
      <c r="E655" s="88">
        <v>0.8</v>
      </c>
      <c r="F655" s="135"/>
      <c r="G655" s="35">
        <f t="shared" si="2"/>
        <v>0</v>
      </c>
    </row>
    <row r="656" spans="1:7" s="14" customFormat="1" ht="11.25" x14ac:dyDescent="0.2">
      <c r="A656" s="42"/>
      <c r="B656" s="43">
        <v>764</v>
      </c>
      <c r="C656" s="44" t="s">
        <v>2179</v>
      </c>
      <c r="D656" s="45"/>
      <c r="E656" s="45"/>
      <c r="F656" s="46"/>
      <c r="G656" s="47">
        <f>SUM(G643:G655)</f>
        <v>0</v>
      </c>
    </row>
    <row r="657" spans="1:7" s="14" customFormat="1" ht="11.25" x14ac:dyDescent="0.2">
      <c r="A657" s="21"/>
      <c r="B657" s="22" t="s">
        <v>1497</v>
      </c>
      <c r="C657" s="23" t="s">
        <v>1498</v>
      </c>
      <c r="D657" s="20"/>
      <c r="E657" s="20"/>
      <c r="F657" s="24"/>
      <c r="G657" s="25"/>
    </row>
    <row r="658" spans="1:7" s="1" customFormat="1" ht="9.75" x14ac:dyDescent="0.2">
      <c r="A658" s="32">
        <f>A655+1</f>
        <v>188</v>
      </c>
      <c r="B658" s="28" t="s">
        <v>2180</v>
      </c>
      <c r="C658" s="29" t="s">
        <v>2181</v>
      </c>
      <c r="D658" s="30" t="s">
        <v>158</v>
      </c>
      <c r="E658" s="33">
        <v>1</v>
      </c>
      <c r="F658" s="135"/>
      <c r="G658" s="35">
        <f t="shared" ref="G658:G675" si="4">E658*F658</f>
        <v>0</v>
      </c>
    </row>
    <row r="659" spans="1:7" s="1" customFormat="1" ht="19.5" x14ac:dyDescent="0.2">
      <c r="A659" s="32">
        <f t="shared" ref="A659:A675" si="5">A658+1</f>
        <v>189</v>
      </c>
      <c r="B659" s="28" t="s">
        <v>2182</v>
      </c>
      <c r="C659" s="29" t="s">
        <v>2183</v>
      </c>
      <c r="D659" s="30" t="s">
        <v>29</v>
      </c>
      <c r="E659" s="33">
        <v>1</v>
      </c>
      <c r="F659" s="135"/>
      <c r="G659" s="35">
        <f t="shared" si="4"/>
        <v>0</v>
      </c>
    </row>
    <row r="660" spans="1:7" s="1" customFormat="1" ht="19.5" x14ac:dyDescent="0.2">
      <c r="A660" s="32">
        <f t="shared" si="5"/>
        <v>190</v>
      </c>
      <c r="B660" s="28" t="s">
        <v>2184</v>
      </c>
      <c r="C660" s="29" t="s">
        <v>2185</v>
      </c>
      <c r="D660" s="30" t="s">
        <v>29</v>
      </c>
      <c r="E660" s="33">
        <v>5</v>
      </c>
      <c r="F660" s="135"/>
      <c r="G660" s="35">
        <f t="shared" si="4"/>
        <v>0</v>
      </c>
    </row>
    <row r="661" spans="1:7" s="1" customFormat="1" ht="19.5" x14ac:dyDescent="0.2">
      <c r="A661" s="32">
        <f t="shared" si="5"/>
        <v>191</v>
      </c>
      <c r="B661" s="28" t="s">
        <v>2186</v>
      </c>
      <c r="C661" s="29" t="s">
        <v>2187</v>
      </c>
      <c r="D661" s="30" t="s">
        <v>29</v>
      </c>
      <c r="E661" s="33">
        <v>1</v>
      </c>
      <c r="F661" s="135"/>
      <c r="G661" s="35">
        <f t="shared" si="4"/>
        <v>0</v>
      </c>
    </row>
    <row r="662" spans="1:7" s="1" customFormat="1" ht="19.5" x14ac:dyDescent="0.2">
      <c r="A662" s="32">
        <f t="shared" si="5"/>
        <v>192</v>
      </c>
      <c r="B662" s="28" t="s">
        <v>2188</v>
      </c>
      <c r="C662" s="29" t="s">
        <v>2189</v>
      </c>
      <c r="D662" s="30" t="s">
        <v>29</v>
      </c>
      <c r="E662" s="33">
        <v>4</v>
      </c>
      <c r="F662" s="135"/>
      <c r="G662" s="35">
        <f t="shared" si="4"/>
        <v>0</v>
      </c>
    </row>
    <row r="663" spans="1:7" s="1" customFormat="1" ht="19.5" x14ac:dyDescent="0.2">
      <c r="A663" s="32">
        <f t="shared" si="5"/>
        <v>193</v>
      </c>
      <c r="B663" s="28" t="s">
        <v>2190</v>
      </c>
      <c r="C663" s="29" t="s">
        <v>2191</v>
      </c>
      <c r="D663" s="30" t="s">
        <v>29</v>
      </c>
      <c r="E663" s="33">
        <v>4</v>
      </c>
      <c r="F663" s="135"/>
      <c r="G663" s="35">
        <f t="shared" si="4"/>
        <v>0</v>
      </c>
    </row>
    <row r="664" spans="1:7" s="1" customFormat="1" ht="19.5" x14ac:dyDescent="0.2">
      <c r="A664" s="32">
        <f t="shared" si="5"/>
        <v>194</v>
      </c>
      <c r="B664" s="28" t="s">
        <v>2192</v>
      </c>
      <c r="C664" s="29" t="s">
        <v>2193</v>
      </c>
      <c r="D664" s="30" t="s">
        <v>29</v>
      </c>
      <c r="E664" s="33">
        <v>4</v>
      </c>
      <c r="F664" s="135"/>
      <c r="G664" s="35">
        <f t="shared" si="4"/>
        <v>0</v>
      </c>
    </row>
    <row r="665" spans="1:7" s="1" customFormat="1" ht="19.5" x14ac:dyDescent="0.2">
      <c r="A665" s="32">
        <f t="shared" si="5"/>
        <v>195</v>
      </c>
      <c r="B665" s="28" t="s">
        <v>2194</v>
      </c>
      <c r="C665" s="29" t="s">
        <v>2195</v>
      </c>
      <c r="D665" s="30" t="s">
        <v>29</v>
      </c>
      <c r="E665" s="33">
        <v>2</v>
      </c>
      <c r="F665" s="135"/>
      <c r="G665" s="35">
        <f t="shared" si="4"/>
        <v>0</v>
      </c>
    </row>
    <row r="666" spans="1:7" s="1" customFormat="1" ht="19.5" x14ac:dyDescent="0.2">
      <c r="A666" s="32">
        <f t="shared" si="5"/>
        <v>196</v>
      </c>
      <c r="B666" s="28" t="s">
        <v>2196</v>
      </c>
      <c r="C666" s="29" t="s">
        <v>2197</v>
      </c>
      <c r="D666" s="30" t="s">
        <v>29</v>
      </c>
      <c r="E666" s="33">
        <v>5</v>
      </c>
      <c r="F666" s="135"/>
      <c r="G666" s="35">
        <f t="shared" si="4"/>
        <v>0</v>
      </c>
    </row>
    <row r="667" spans="1:7" s="1" customFormat="1" ht="19.5" x14ac:dyDescent="0.2">
      <c r="A667" s="32">
        <f t="shared" si="5"/>
        <v>197</v>
      </c>
      <c r="B667" s="28" t="s">
        <v>2198</v>
      </c>
      <c r="C667" s="29" t="s">
        <v>2199</v>
      </c>
      <c r="D667" s="30" t="s">
        <v>29</v>
      </c>
      <c r="E667" s="33">
        <v>4</v>
      </c>
      <c r="F667" s="135"/>
      <c r="G667" s="35">
        <f t="shared" si="4"/>
        <v>0</v>
      </c>
    </row>
    <row r="668" spans="1:7" s="1" customFormat="1" ht="9.75" x14ac:dyDescent="0.2">
      <c r="A668" s="32">
        <f t="shared" si="5"/>
        <v>198</v>
      </c>
      <c r="B668" s="28" t="s">
        <v>2200</v>
      </c>
      <c r="C668" s="29" t="s">
        <v>2201</v>
      </c>
      <c r="D668" s="30" t="s">
        <v>29</v>
      </c>
      <c r="E668" s="33">
        <v>1</v>
      </c>
      <c r="F668" s="135"/>
      <c r="G668" s="35">
        <f t="shared" si="4"/>
        <v>0</v>
      </c>
    </row>
    <row r="669" spans="1:7" s="1" customFormat="1" ht="19.5" x14ac:dyDescent="0.2">
      <c r="A669" s="32">
        <f t="shared" si="5"/>
        <v>199</v>
      </c>
      <c r="B669" s="28" t="s">
        <v>2202</v>
      </c>
      <c r="C669" s="29" t="s">
        <v>2203</v>
      </c>
      <c r="D669" s="30" t="s">
        <v>29</v>
      </c>
      <c r="E669" s="33">
        <v>1</v>
      </c>
      <c r="F669" s="135"/>
      <c r="G669" s="35">
        <f t="shared" si="4"/>
        <v>0</v>
      </c>
    </row>
    <row r="670" spans="1:7" s="1" customFormat="1" ht="19.5" x14ac:dyDescent="0.2">
      <c r="A670" s="32">
        <f t="shared" si="5"/>
        <v>200</v>
      </c>
      <c r="B670" s="28" t="s">
        <v>2204</v>
      </c>
      <c r="C670" s="29" t="s">
        <v>2205</v>
      </c>
      <c r="D670" s="30" t="s">
        <v>29</v>
      </c>
      <c r="E670" s="33">
        <v>1</v>
      </c>
      <c r="F670" s="135"/>
      <c r="G670" s="35">
        <f t="shared" si="4"/>
        <v>0</v>
      </c>
    </row>
    <row r="671" spans="1:7" s="1" customFormat="1" ht="9.75" x14ac:dyDescent="0.2">
      <c r="A671" s="32">
        <f t="shared" si="5"/>
        <v>201</v>
      </c>
      <c r="B671" s="28" t="s">
        <v>2206</v>
      </c>
      <c r="C671" s="29" t="s">
        <v>2207</v>
      </c>
      <c r="D671" s="30" t="s">
        <v>29</v>
      </c>
      <c r="E671" s="33">
        <v>1</v>
      </c>
      <c r="F671" s="135"/>
      <c r="G671" s="35">
        <f t="shared" si="4"/>
        <v>0</v>
      </c>
    </row>
    <row r="672" spans="1:7" s="1" customFormat="1" ht="9.75" x14ac:dyDescent="0.2">
      <c r="A672" s="32">
        <f t="shared" si="5"/>
        <v>202</v>
      </c>
      <c r="B672" s="28" t="s">
        <v>2208</v>
      </c>
      <c r="C672" s="29" t="s">
        <v>2209</v>
      </c>
      <c r="D672" s="30" t="s">
        <v>29</v>
      </c>
      <c r="E672" s="33">
        <v>1</v>
      </c>
      <c r="F672" s="135"/>
      <c r="G672" s="35">
        <f t="shared" si="4"/>
        <v>0</v>
      </c>
    </row>
    <row r="673" spans="1:7" s="1" customFormat="1" ht="9.75" x14ac:dyDescent="0.2">
      <c r="A673" s="32">
        <f t="shared" si="5"/>
        <v>203</v>
      </c>
      <c r="B673" s="28" t="s">
        <v>2210</v>
      </c>
      <c r="C673" s="29" t="s">
        <v>2211</v>
      </c>
      <c r="D673" s="30" t="s">
        <v>29</v>
      </c>
      <c r="E673" s="33">
        <v>1</v>
      </c>
      <c r="F673" s="135"/>
      <c r="G673" s="35">
        <f t="shared" si="4"/>
        <v>0</v>
      </c>
    </row>
    <row r="674" spans="1:7" s="1" customFormat="1" ht="9.75" x14ac:dyDescent="0.2">
      <c r="A674" s="32">
        <f t="shared" si="5"/>
        <v>204</v>
      </c>
      <c r="B674" s="28" t="s">
        <v>2212</v>
      </c>
      <c r="C674" s="29" t="s">
        <v>2213</v>
      </c>
      <c r="D674" s="30" t="s">
        <v>29</v>
      </c>
      <c r="E674" s="33">
        <v>1</v>
      </c>
      <c r="F674" s="135"/>
      <c r="G674" s="35">
        <f t="shared" si="4"/>
        <v>0</v>
      </c>
    </row>
    <row r="675" spans="1:7" s="1" customFormat="1" ht="9.75" x14ac:dyDescent="0.2">
      <c r="A675" s="32">
        <f t="shared" si="5"/>
        <v>205</v>
      </c>
      <c r="B675" s="28" t="s">
        <v>1505</v>
      </c>
      <c r="C675" s="29" t="s">
        <v>1506</v>
      </c>
      <c r="D675" s="30" t="s">
        <v>598</v>
      </c>
      <c r="E675" s="90">
        <v>6</v>
      </c>
      <c r="F675" s="135"/>
      <c r="G675" s="35">
        <f t="shared" si="4"/>
        <v>0</v>
      </c>
    </row>
    <row r="676" spans="1:7" s="14" customFormat="1" ht="11.25" x14ac:dyDescent="0.2">
      <c r="A676" s="42"/>
      <c r="B676" s="43">
        <v>766</v>
      </c>
      <c r="C676" s="44" t="s">
        <v>1517</v>
      </c>
      <c r="D676" s="45"/>
      <c r="E676" s="45"/>
      <c r="F676" s="46"/>
      <c r="G676" s="47">
        <f>SUM(G658:G675)</f>
        <v>0</v>
      </c>
    </row>
    <row r="677" spans="1:7" s="14" customFormat="1" ht="11.25" x14ac:dyDescent="0.2">
      <c r="A677" s="21"/>
      <c r="B677" s="22" t="s">
        <v>1518</v>
      </c>
      <c r="C677" s="23" t="s">
        <v>1519</v>
      </c>
      <c r="D677" s="20"/>
      <c r="E677" s="20"/>
      <c r="F677" s="24"/>
      <c r="G677" s="25"/>
    </row>
    <row r="678" spans="1:7" s="1" customFormat="1" ht="9.75" x14ac:dyDescent="0.2">
      <c r="A678" s="32">
        <f>A675+1</f>
        <v>206</v>
      </c>
      <c r="B678" s="28" t="s">
        <v>2214</v>
      </c>
      <c r="C678" s="29" t="s">
        <v>2215</v>
      </c>
      <c r="D678" s="30" t="s">
        <v>1408</v>
      </c>
      <c r="E678" s="33">
        <v>2</v>
      </c>
      <c r="F678" s="135"/>
      <c r="G678" s="35">
        <f>E678*F678</f>
        <v>0</v>
      </c>
    </row>
    <row r="679" spans="1:7" s="1" customFormat="1" ht="9.75" x14ac:dyDescent="0.2">
      <c r="A679" s="26"/>
      <c r="B679" s="28"/>
      <c r="C679" s="29" t="s">
        <v>2216</v>
      </c>
      <c r="D679" s="30"/>
      <c r="E679" s="27"/>
      <c r="F679" s="26"/>
      <c r="G679" s="31"/>
    </row>
    <row r="680" spans="1:7" s="1" customFormat="1" ht="9.75" x14ac:dyDescent="0.2">
      <c r="A680" s="32">
        <f>A678+1</f>
        <v>207</v>
      </c>
      <c r="B680" s="28" t="s">
        <v>2217</v>
      </c>
      <c r="C680" s="29" t="s">
        <v>2218</v>
      </c>
      <c r="D680" s="30" t="s">
        <v>29</v>
      </c>
      <c r="E680" s="33">
        <v>2</v>
      </c>
      <c r="F680" s="135"/>
      <c r="G680" s="35">
        <f>E680*F680</f>
        <v>0</v>
      </c>
    </row>
    <row r="681" spans="1:7" s="1" customFormat="1" ht="9.75" x14ac:dyDescent="0.2">
      <c r="A681" s="32">
        <f>A680+1</f>
        <v>208</v>
      </c>
      <c r="B681" s="28" t="s">
        <v>2219</v>
      </c>
      <c r="C681" s="29" t="s">
        <v>2220</v>
      </c>
      <c r="D681" s="30" t="s">
        <v>1408</v>
      </c>
      <c r="E681" s="33">
        <v>2</v>
      </c>
      <c r="F681" s="135"/>
      <c r="G681" s="35">
        <f>E681*F681</f>
        <v>0</v>
      </c>
    </row>
    <row r="682" spans="1:7" s="1" customFormat="1" ht="9.75" x14ac:dyDescent="0.2">
      <c r="A682" s="26"/>
      <c r="B682" s="28"/>
      <c r="C682" s="29" t="s">
        <v>2221</v>
      </c>
      <c r="D682" s="30"/>
      <c r="E682" s="27"/>
      <c r="F682" s="26"/>
      <c r="G682" s="31"/>
    </row>
    <row r="683" spans="1:7" s="1" customFormat="1" ht="9.75" x14ac:dyDescent="0.2">
      <c r="A683" s="32">
        <f>A681+1</f>
        <v>209</v>
      </c>
      <c r="B683" s="28" t="s">
        <v>2222</v>
      </c>
      <c r="C683" s="29" t="s">
        <v>2223</v>
      </c>
      <c r="D683" s="30" t="s">
        <v>1408</v>
      </c>
      <c r="E683" s="33">
        <v>24</v>
      </c>
      <c r="F683" s="135"/>
      <c r="G683" s="35">
        <f>E683*F683</f>
        <v>0</v>
      </c>
    </row>
    <row r="684" spans="1:7" s="1" customFormat="1" ht="9.75" customHeight="1" x14ac:dyDescent="0.2">
      <c r="A684" s="4"/>
      <c r="B684" s="91" t="s">
        <v>492</v>
      </c>
      <c r="C684" s="269" t="s">
        <v>2224</v>
      </c>
      <c r="D684" s="208"/>
      <c r="E684" s="208"/>
      <c r="F684" s="208"/>
      <c r="G684" s="270"/>
    </row>
    <row r="685" spans="1:7" s="1" customFormat="1" ht="9.75" x14ac:dyDescent="0.2">
      <c r="A685" s="32">
        <f>A683+1</f>
        <v>210</v>
      </c>
      <c r="B685" s="28" t="s">
        <v>2225</v>
      </c>
      <c r="C685" s="29" t="s">
        <v>2226</v>
      </c>
      <c r="D685" s="30" t="s">
        <v>148</v>
      </c>
      <c r="E685" s="95">
        <v>59.325999999999993</v>
      </c>
      <c r="F685" s="135"/>
      <c r="G685" s="35">
        <f>E685*F685</f>
        <v>0</v>
      </c>
    </row>
    <row r="686" spans="1:7" s="1" customFormat="1" ht="9.75" customHeight="1" x14ac:dyDescent="0.2">
      <c r="A686" s="4"/>
      <c r="B686" s="91" t="s">
        <v>492</v>
      </c>
      <c r="C686" s="269" t="s">
        <v>2227</v>
      </c>
      <c r="D686" s="208"/>
      <c r="E686" s="208"/>
      <c r="F686" s="208"/>
      <c r="G686" s="270"/>
    </row>
    <row r="687" spans="1:7" s="1" customFormat="1" ht="39" x14ac:dyDescent="0.2">
      <c r="A687" s="32">
        <f>A685+1</f>
        <v>211</v>
      </c>
      <c r="B687" s="28" t="s">
        <v>2228</v>
      </c>
      <c r="C687" s="29" t="s">
        <v>2229</v>
      </c>
      <c r="D687" s="30" t="s">
        <v>148</v>
      </c>
      <c r="E687" s="95">
        <v>9.66</v>
      </c>
      <c r="F687" s="135"/>
      <c r="G687" s="35">
        <f>E687*F687</f>
        <v>0</v>
      </c>
    </row>
    <row r="688" spans="1:7" s="1" customFormat="1" ht="9.75" customHeight="1" x14ac:dyDescent="0.2">
      <c r="A688" s="4"/>
      <c r="B688" s="91" t="s">
        <v>492</v>
      </c>
      <c r="C688" s="269" t="s">
        <v>2230</v>
      </c>
      <c r="D688" s="208"/>
      <c r="E688" s="208"/>
      <c r="F688" s="208"/>
      <c r="G688" s="270"/>
    </row>
    <row r="689" spans="1:7" s="1" customFormat="1" ht="9.75" x14ac:dyDescent="0.2">
      <c r="A689" s="32">
        <f>A687+1</f>
        <v>212</v>
      </c>
      <c r="B689" s="28" t="s">
        <v>1525</v>
      </c>
      <c r="C689" s="29" t="s">
        <v>2231</v>
      </c>
      <c r="D689" s="30" t="s">
        <v>29</v>
      </c>
      <c r="E689" s="33">
        <v>3</v>
      </c>
      <c r="F689" s="135"/>
      <c r="G689" s="35">
        <f t="shared" ref="G689:G716" si="6">E689*F689</f>
        <v>0</v>
      </c>
    </row>
    <row r="690" spans="1:7" s="1" customFormat="1" ht="9.75" x14ac:dyDescent="0.2">
      <c r="A690" s="32">
        <f t="shared" ref="A690:A716" si="7">A689+1</f>
        <v>213</v>
      </c>
      <c r="B690" s="28" t="s">
        <v>2232</v>
      </c>
      <c r="C690" s="29" t="s">
        <v>2233</v>
      </c>
      <c r="D690" s="30" t="s">
        <v>29</v>
      </c>
      <c r="E690" s="33">
        <v>1</v>
      </c>
      <c r="F690" s="135"/>
      <c r="G690" s="35">
        <f t="shared" si="6"/>
        <v>0</v>
      </c>
    </row>
    <row r="691" spans="1:7" s="1" customFormat="1" ht="9.75" x14ac:dyDescent="0.2">
      <c r="A691" s="32">
        <f t="shared" si="7"/>
        <v>214</v>
      </c>
      <c r="B691" s="28" t="s">
        <v>2234</v>
      </c>
      <c r="C691" s="29" t="s">
        <v>2235</v>
      </c>
      <c r="D691" s="30" t="s">
        <v>158</v>
      </c>
      <c r="E691" s="33">
        <v>1</v>
      </c>
      <c r="F691" s="135"/>
      <c r="G691" s="35">
        <f t="shared" si="6"/>
        <v>0</v>
      </c>
    </row>
    <row r="692" spans="1:7" s="1" customFormat="1" ht="9.75" x14ac:dyDescent="0.2">
      <c r="A692" s="32">
        <f t="shared" si="7"/>
        <v>215</v>
      </c>
      <c r="B692" s="28" t="s">
        <v>2236</v>
      </c>
      <c r="C692" s="29" t="s">
        <v>2237</v>
      </c>
      <c r="D692" s="30" t="s">
        <v>158</v>
      </c>
      <c r="E692" s="33">
        <v>1</v>
      </c>
      <c r="F692" s="135"/>
      <c r="G692" s="35">
        <f t="shared" si="6"/>
        <v>0</v>
      </c>
    </row>
    <row r="693" spans="1:7" s="1" customFormat="1" ht="9.75" x14ac:dyDescent="0.2">
      <c r="A693" s="32">
        <f t="shared" si="7"/>
        <v>216</v>
      </c>
      <c r="B693" s="28" t="s">
        <v>2238</v>
      </c>
      <c r="C693" s="29" t="s">
        <v>2239</v>
      </c>
      <c r="D693" s="30" t="s">
        <v>158</v>
      </c>
      <c r="E693" s="33">
        <v>1</v>
      </c>
      <c r="F693" s="135"/>
      <c r="G693" s="35">
        <f t="shared" si="6"/>
        <v>0</v>
      </c>
    </row>
    <row r="694" spans="1:7" s="1" customFormat="1" ht="9.75" x14ac:dyDescent="0.2">
      <c r="A694" s="32">
        <f t="shared" si="7"/>
        <v>217</v>
      </c>
      <c r="B694" s="28" t="s">
        <v>2240</v>
      </c>
      <c r="C694" s="29" t="s">
        <v>2241</v>
      </c>
      <c r="D694" s="30" t="s">
        <v>158</v>
      </c>
      <c r="E694" s="33">
        <v>1</v>
      </c>
      <c r="F694" s="135"/>
      <c r="G694" s="35">
        <f t="shared" si="6"/>
        <v>0</v>
      </c>
    </row>
    <row r="695" spans="1:7" s="1" customFormat="1" ht="9.75" x14ac:dyDescent="0.2">
      <c r="A695" s="32">
        <f t="shared" si="7"/>
        <v>218</v>
      </c>
      <c r="B695" s="28" t="s">
        <v>2242</v>
      </c>
      <c r="C695" s="29" t="s">
        <v>2243</v>
      </c>
      <c r="D695" s="30" t="s">
        <v>158</v>
      </c>
      <c r="E695" s="33">
        <v>1</v>
      </c>
      <c r="F695" s="135"/>
      <c r="G695" s="35">
        <f t="shared" si="6"/>
        <v>0</v>
      </c>
    </row>
    <row r="696" spans="1:7" s="1" customFormat="1" ht="9.75" x14ac:dyDescent="0.2">
      <c r="A696" s="32">
        <f t="shared" si="7"/>
        <v>219</v>
      </c>
      <c r="B696" s="28" t="s">
        <v>2244</v>
      </c>
      <c r="C696" s="29" t="s">
        <v>2245</v>
      </c>
      <c r="D696" s="30" t="s">
        <v>158</v>
      </c>
      <c r="E696" s="33">
        <v>1</v>
      </c>
      <c r="F696" s="135"/>
      <c r="G696" s="35">
        <f t="shared" si="6"/>
        <v>0</v>
      </c>
    </row>
    <row r="697" spans="1:7" s="1" customFormat="1" ht="9.75" x14ac:dyDescent="0.2">
      <c r="A697" s="32">
        <f t="shared" si="7"/>
        <v>220</v>
      </c>
      <c r="B697" s="28" t="s">
        <v>2246</v>
      </c>
      <c r="C697" s="29" t="s">
        <v>2247</v>
      </c>
      <c r="D697" s="30" t="s">
        <v>158</v>
      </c>
      <c r="E697" s="33">
        <v>1</v>
      </c>
      <c r="F697" s="135"/>
      <c r="G697" s="35">
        <f t="shared" si="6"/>
        <v>0</v>
      </c>
    </row>
    <row r="698" spans="1:7" s="1" customFormat="1" ht="9.75" x14ac:dyDescent="0.2">
      <c r="A698" s="32">
        <f t="shared" si="7"/>
        <v>221</v>
      </c>
      <c r="B698" s="28" t="s">
        <v>2248</v>
      </c>
      <c r="C698" s="29" t="s">
        <v>2249</v>
      </c>
      <c r="D698" s="30" t="s">
        <v>158</v>
      </c>
      <c r="E698" s="33">
        <v>1</v>
      </c>
      <c r="F698" s="135"/>
      <c r="G698" s="35">
        <f t="shared" si="6"/>
        <v>0</v>
      </c>
    </row>
    <row r="699" spans="1:7" s="1" customFormat="1" ht="9.75" x14ac:dyDescent="0.2">
      <c r="A699" s="32">
        <f t="shared" si="7"/>
        <v>222</v>
      </c>
      <c r="B699" s="28" t="s">
        <v>2250</v>
      </c>
      <c r="C699" s="29" t="s">
        <v>2251</v>
      </c>
      <c r="D699" s="30" t="s">
        <v>158</v>
      </c>
      <c r="E699" s="33">
        <v>1</v>
      </c>
      <c r="F699" s="135"/>
      <c r="G699" s="35">
        <f t="shared" si="6"/>
        <v>0</v>
      </c>
    </row>
    <row r="700" spans="1:7" s="1" customFormat="1" ht="19.5" x14ac:dyDescent="0.2">
      <c r="A700" s="32">
        <f t="shared" si="7"/>
        <v>223</v>
      </c>
      <c r="B700" s="28" t="s">
        <v>2252</v>
      </c>
      <c r="C700" s="29" t="s">
        <v>2253</v>
      </c>
      <c r="D700" s="30" t="s">
        <v>158</v>
      </c>
      <c r="E700" s="33">
        <v>1</v>
      </c>
      <c r="F700" s="135"/>
      <c r="G700" s="35">
        <f t="shared" si="6"/>
        <v>0</v>
      </c>
    </row>
    <row r="701" spans="1:7" s="1" customFormat="1" ht="9.75" x14ac:dyDescent="0.2">
      <c r="A701" s="32">
        <f t="shared" si="7"/>
        <v>224</v>
      </c>
      <c r="B701" s="28" t="s">
        <v>2254</v>
      </c>
      <c r="C701" s="29" t="s">
        <v>2255</v>
      </c>
      <c r="D701" s="30" t="s">
        <v>158</v>
      </c>
      <c r="E701" s="33">
        <v>1</v>
      </c>
      <c r="F701" s="135"/>
      <c r="G701" s="35">
        <f t="shared" si="6"/>
        <v>0</v>
      </c>
    </row>
    <row r="702" spans="1:7" s="1" customFormat="1" ht="9.75" x14ac:dyDescent="0.2">
      <c r="A702" s="32">
        <f t="shared" si="7"/>
        <v>225</v>
      </c>
      <c r="B702" s="28" t="s">
        <v>2256</v>
      </c>
      <c r="C702" s="29" t="s">
        <v>2257</v>
      </c>
      <c r="D702" s="30" t="s">
        <v>158</v>
      </c>
      <c r="E702" s="33">
        <v>1</v>
      </c>
      <c r="F702" s="135"/>
      <c r="G702" s="35">
        <f t="shared" si="6"/>
        <v>0</v>
      </c>
    </row>
    <row r="703" spans="1:7" s="1" customFormat="1" ht="9.75" x14ac:dyDescent="0.2">
      <c r="A703" s="32">
        <f t="shared" si="7"/>
        <v>226</v>
      </c>
      <c r="B703" s="28" t="s">
        <v>2258</v>
      </c>
      <c r="C703" s="29" t="s">
        <v>2259</v>
      </c>
      <c r="D703" s="30" t="s">
        <v>158</v>
      </c>
      <c r="E703" s="33">
        <v>1</v>
      </c>
      <c r="F703" s="135"/>
      <c r="G703" s="35">
        <f t="shared" si="6"/>
        <v>0</v>
      </c>
    </row>
    <row r="704" spans="1:7" s="1" customFormat="1" ht="9.75" x14ac:dyDescent="0.2">
      <c r="A704" s="32">
        <f t="shared" si="7"/>
        <v>227</v>
      </c>
      <c r="B704" s="28" t="s">
        <v>2260</v>
      </c>
      <c r="C704" s="29" t="s">
        <v>2261</v>
      </c>
      <c r="D704" s="30" t="s">
        <v>158</v>
      </c>
      <c r="E704" s="33">
        <v>1</v>
      </c>
      <c r="F704" s="135"/>
      <c r="G704" s="35">
        <f t="shared" si="6"/>
        <v>0</v>
      </c>
    </row>
    <row r="705" spans="1:7" s="1" customFormat="1" ht="9.75" x14ac:dyDescent="0.2">
      <c r="A705" s="32">
        <f t="shared" si="7"/>
        <v>228</v>
      </c>
      <c r="B705" s="28" t="s">
        <v>2262</v>
      </c>
      <c r="C705" s="29" t="s">
        <v>2263</v>
      </c>
      <c r="D705" s="30" t="s">
        <v>158</v>
      </c>
      <c r="E705" s="33">
        <v>1</v>
      </c>
      <c r="F705" s="135"/>
      <c r="G705" s="35">
        <f t="shared" si="6"/>
        <v>0</v>
      </c>
    </row>
    <row r="706" spans="1:7" s="1" customFormat="1" ht="9.75" x14ac:dyDescent="0.2">
      <c r="A706" s="32">
        <f t="shared" si="7"/>
        <v>229</v>
      </c>
      <c r="B706" s="28" t="s">
        <v>2264</v>
      </c>
      <c r="C706" s="29" t="s">
        <v>2265</v>
      </c>
      <c r="D706" s="30" t="s">
        <v>29</v>
      </c>
      <c r="E706" s="33">
        <v>5</v>
      </c>
      <c r="F706" s="135"/>
      <c r="G706" s="35">
        <f t="shared" si="6"/>
        <v>0</v>
      </c>
    </row>
    <row r="707" spans="1:7" s="1" customFormat="1" ht="9.75" x14ac:dyDescent="0.2">
      <c r="A707" s="32">
        <f t="shared" si="7"/>
        <v>230</v>
      </c>
      <c r="B707" s="28" t="s">
        <v>2266</v>
      </c>
      <c r="C707" s="29" t="s">
        <v>2267</v>
      </c>
      <c r="D707" s="30" t="s">
        <v>158</v>
      </c>
      <c r="E707" s="33">
        <v>1</v>
      </c>
      <c r="F707" s="135"/>
      <c r="G707" s="35">
        <f t="shared" si="6"/>
        <v>0</v>
      </c>
    </row>
    <row r="708" spans="1:7" s="1" customFormat="1" ht="9.75" x14ac:dyDescent="0.2">
      <c r="A708" s="32">
        <f t="shared" si="7"/>
        <v>231</v>
      </c>
      <c r="B708" s="28" t="s">
        <v>2268</v>
      </c>
      <c r="C708" s="29" t="s">
        <v>2269</v>
      </c>
      <c r="D708" s="30" t="s">
        <v>158</v>
      </c>
      <c r="E708" s="33">
        <v>1</v>
      </c>
      <c r="F708" s="135"/>
      <c r="G708" s="35">
        <f t="shared" si="6"/>
        <v>0</v>
      </c>
    </row>
    <row r="709" spans="1:7" s="1" customFormat="1" ht="9.75" x14ac:dyDescent="0.2">
      <c r="A709" s="32">
        <f t="shared" si="7"/>
        <v>232</v>
      </c>
      <c r="B709" s="28" t="s">
        <v>2270</v>
      </c>
      <c r="C709" s="29" t="s">
        <v>2271</v>
      </c>
      <c r="D709" s="30" t="s">
        <v>155</v>
      </c>
      <c r="E709" s="95">
        <v>314.27</v>
      </c>
      <c r="F709" s="135"/>
      <c r="G709" s="35">
        <f t="shared" si="6"/>
        <v>0</v>
      </c>
    </row>
    <row r="710" spans="1:7" s="1" customFormat="1" ht="9.75" x14ac:dyDescent="0.2">
      <c r="A710" s="32">
        <f t="shared" si="7"/>
        <v>233</v>
      </c>
      <c r="B710" s="28" t="s">
        <v>2272</v>
      </c>
      <c r="C710" s="29" t="s">
        <v>2273</v>
      </c>
      <c r="D710" s="30" t="s">
        <v>155</v>
      </c>
      <c r="E710" s="95">
        <v>38.340000000000003</v>
      </c>
      <c r="F710" s="135"/>
      <c r="G710" s="35">
        <f t="shared" si="6"/>
        <v>0</v>
      </c>
    </row>
    <row r="711" spans="1:7" s="1" customFormat="1" ht="9.75" x14ac:dyDescent="0.2">
      <c r="A711" s="32">
        <f t="shared" si="7"/>
        <v>234</v>
      </c>
      <c r="B711" s="28" t="s">
        <v>2274</v>
      </c>
      <c r="C711" s="29" t="s">
        <v>2275</v>
      </c>
      <c r="D711" s="30" t="s">
        <v>158</v>
      </c>
      <c r="E711" s="33">
        <v>1</v>
      </c>
      <c r="F711" s="135"/>
      <c r="G711" s="35">
        <f t="shared" si="6"/>
        <v>0</v>
      </c>
    </row>
    <row r="712" spans="1:7" s="1" customFormat="1" ht="9.75" x14ac:dyDescent="0.2">
      <c r="A712" s="32">
        <f t="shared" si="7"/>
        <v>235</v>
      </c>
      <c r="B712" s="28" t="s">
        <v>2276</v>
      </c>
      <c r="C712" s="29" t="s">
        <v>2277</v>
      </c>
      <c r="D712" s="30" t="s">
        <v>158</v>
      </c>
      <c r="E712" s="33">
        <v>1</v>
      </c>
      <c r="F712" s="135"/>
      <c r="G712" s="35">
        <f t="shared" si="6"/>
        <v>0</v>
      </c>
    </row>
    <row r="713" spans="1:7" s="1" customFormat="1" ht="9.75" x14ac:dyDescent="0.2">
      <c r="A713" s="32">
        <f t="shared" si="7"/>
        <v>236</v>
      </c>
      <c r="B713" s="28" t="s">
        <v>2278</v>
      </c>
      <c r="C713" s="29" t="s">
        <v>2279</v>
      </c>
      <c r="D713" s="30" t="s">
        <v>158</v>
      </c>
      <c r="E713" s="33">
        <v>1</v>
      </c>
      <c r="F713" s="135"/>
      <c r="G713" s="35">
        <f t="shared" si="6"/>
        <v>0</v>
      </c>
    </row>
    <row r="714" spans="1:7" s="1" customFormat="1" ht="9.75" x14ac:dyDescent="0.2">
      <c r="A714" s="32">
        <f t="shared" si="7"/>
        <v>237</v>
      </c>
      <c r="B714" s="28" t="s">
        <v>2280</v>
      </c>
      <c r="C714" s="29" t="s">
        <v>2281</v>
      </c>
      <c r="D714" s="30" t="s">
        <v>158</v>
      </c>
      <c r="E714" s="33">
        <v>1</v>
      </c>
      <c r="F714" s="135"/>
      <c r="G714" s="35">
        <f t="shared" si="6"/>
        <v>0</v>
      </c>
    </row>
    <row r="715" spans="1:7" s="1" customFormat="1" ht="19.5" x14ac:dyDescent="0.2">
      <c r="A715" s="32">
        <f t="shared" si="7"/>
        <v>238</v>
      </c>
      <c r="B715" s="28" t="s">
        <v>2282</v>
      </c>
      <c r="C715" s="29" t="s">
        <v>2421</v>
      </c>
      <c r="D715" s="30" t="s">
        <v>158</v>
      </c>
      <c r="E715" s="33">
        <v>1</v>
      </c>
      <c r="F715" s="135"/>
      <c r="G715" s="35">
        <f t="shared" si="6"/>
        <v>0</v>
      </c>
    </row>
    <row r="716" spans="1:7" s="1" customFormat="1" ht="9.75" x14ac:dyDescent="0.2">
      <c r="A716" s="32">
        <f t="shared" si="7"/>
        <v>239</v>
      </c>
      <c r="B716" s="28" t="s">
        <v>2283</v>
      </c>
      <c r="C716" s="29" t="s">
        <v>2284</v>
      </c>
      <c r="D716" s="30" t="s">
        <v>598</v>
      </c>
      <c r="E716" s="33">
        <v>12</v>
      </c>
      <c r="F716" s="135"/>
      <c r="G716" s="35">
        <f t="shared" si="6"/>
        <v>0</v>
      </c>
    </row>
    <row r="717" spans="1:7" s="14" customFormat="1" ht="11.25" x14ac:dyDescent="0.2">
      <c r="A717" s="42"/>
      <c r="B717" s="43">
        <v>767</v>
      </c>
      <c r="C717" s="44" t="s">
        <v>1529</v>
      </c>
      <c r="D717" s="45"/>
      <c r="E717" s="45"/>
      <c r="F717" s="46"/>
      <c r="G717" s="47">
        <f>SUM(G678:G716)</f>
        <v>0</v>
      </c>
    </row>
    <row r="718" spans="1:7" s="14" customFormat="1" ht="11.25" x14ac:dyDescent="0.2">
      <c r="A718" s="21"/>
      <c r="B718" s="22" t="s">
        <v>1530</v>
      </c>
      <c r="C718" s="23" t="s">
        <v>1531</v>
      </c>
      <c r="D718" s="20"/>
      <c r="E718" s="20"/>
      <c r="F718" s="24"/>
      <c r="G718" s="25"/>
    </row>
    <row r="719" spans="1:7" s="1" customFormat="1" ht="9.75" x14ac:dyDescent="0.2">
      <c r="A719" s="32">
        <f>A716+1</f>
        <v>240</v>
      </c>
      <c r="B719" s="28" t="s">
        <v>2285</v>
      </c>
      <c r="C719" s="29" t="s">
        <v>2286</v>
      </c>
      <c r="D719" s="30" t="s">
        <v>564</v>
      </c>
      <c r="E719" s="95">
        <v>88.628999999999991</v>
      </c>
      <c r="F719" s="135"/>
      <c r="G719" s="35">
        <f>E719*F719</f>
        <v>0</v>
      </c>
    </row>
    <row r="720" spans="1:7" s="1" customFormat="1" ht="9.75" customHeight="1" x14ac:dyDescent="0.2">
      <c r="A720" s="4"/>
      <c r="B720" s="91" t="s">
        <v>492</v>
      </c>
      <c r="C720" s="269" t="s">
        <v>2287</v>
      </c>
      <c r="D720" s="208"/>
      <c r="E720" s="208"/>
      <c r="F720" s="208"/>
      <c r="G720" s="270"/>
    </row>
    <row r="721" spans="1:7" s="1" customFormat="1" ht="9.75" x14ac:dyDescent="0.2">
      <c r="A721" s="26"/>
      <c r="B721" s="28"/>
      <c r="C721" s="29" t="s">
        <v>2288</v>
      </c>
      <c r="D721" s="30"/>
      <c r="E721" s="90">
        <v>16.887</v>
      </c>
      <c r="F721" s="26"/>
      <c r="G721" s="31"/>
    </row>
    <row r="722" spans="1:7" s="1" customFormat="1" ht="9.75" customHeight="1" x14ac:dyDescent="0.2">
      <c r="A722" s="4"/>
      <c r="B722" s="91" t="s">
        <v>492</v>
      </c>
      <c r="C722" s="269" t="s">
        <v>2289</v>
      </c>
      <c r="D722" s="208"/>
      <c r="E722" s="208"/>
      <c r="F722" s="208"/>
      <c r="G722" s="270"/>
    </row>
    <row r="723" spans="1:7" s="1" customFormat="1" ht="9.75" x14ac:dyDescent="0.2">
      <c r="A723" s="26"/>
      <c r="B723" s="28"/>
      <c r="C723" s="29" t="s">
        <v>1847</v>
      </c>
      <c r="D723" s="30"/>
      <c r="E723" s="90">
        <v>16.887</v>
      </c>
      <c r="F723" s="26"/>
      <c r="G723" s="31"/>
    </row>
    <row r="724" spans="1:7" s="1" customFormat="1" ht="9.75" customHeight="1" x14ac:dyDescent="0.2">
      <c r="A724" s="4"/>
      <c r="B724" s="91" t="s">
        <v>492</v>
      </c>
      <c r="C724" s="269" t="s">
        <v>2289</v>
      </c>
      <c r="D724" s="208"/>
      <c r="E724" s="208"/>
      <c r="F724" s="208"/>
      <c r="G724" s="270"/>
    </row>
    <row r="725" spans="1:7" s="1" customFormat="1" ht="9.75" x14ac:dyDescent="0.2">
      <c r="A725" s="26"/>
      <c r="B725" s="28"/>
      <c r="C725" s="29" t="s">
        <v>1851</v>
      </c>
      <c r="D725" s="30"/>
      <c r="E725" s="90">
        <v>16.887</v>
      </c>
      <c r="F725" s="26"/>
      <c r="G725" s="31"/>
    </row>
    <row r="726" spans="1:7" s="1" customFormat="1" ht="9.75" customHeight="1" x14ac:dyDescent="0.2">
      <c r="A726" s="4"/>
      <c r="B726" s="91" t="s">
        <v>492</v>
      </c>
      <c r="C726" s="269" t="s">
        <v>2289</v>
      </c>
      <c r="D726" s="208"/>
      <c r="E726" s="208"/>
      <c r="F726" s="208"/>
      <c r="G726" s="270"/>
    </row>
    <row r="727" spans="1:7" s="1" customFormat="1" ht="9.75" x14ac:dyDescent="0.2">
      <c r="A727" s="26"/>
      <c r="B727" s="28"/>
      <c r="C727" s="29" t="s">
        <v>1853</v>
      </c>
      <c r="D727" s="30"/>
      <c r="E727" s="90">
        <v>10.446</v>
      </c>
      <c r="F727" s="26"/>
      <c r="G727" s="31"/>
    </row>
    <row r="728" spans="1:7" s="1" customFormat="1" ht="9.75" customHeight="1" x14ac:dyDescent="0.2">
      <c r="A728" s="4"/>
      <c r="B728" s="91" t="s">
        <v>492</v>
      </c>
      <c r="C728" s="269" t="s">
        <v>2290</v>
      </c>
      <c r="D728" s="208"/>
      <c r="E728" s="208"/>
      <c r="F728" s="208"/>
      <c r="G728" s="270"/>
    </row>
    <row r="729" spans="1:7" s="1" customFormat="1" ht="9.75" x14ac:dyDescent="0.2">
      <c r="A729" s="26"/>
      <c r="B729" s="28"/>
      <c r="C729" s="29" t="s">
        <v>1856</v>
      </c>
      <c r="D729" s="30"/>
      <c r="E729" s="90">
        <v>13.761000000000001</v>
      </c>
      <c r="F729" s="26"/>
      <c r="G729" s="31"/>
    </row>
    <row r="730" spans="1:7" s="1" customFormat="1" ht="9.75" customHeight="1" x14ac:dyDescent="0.2">
      <c r="A730" s="4"/>
      <c r="B730" s="91" t="s">
        <v>492</v>
      </c>
      <c r="C730" s="269" t="s">
        <v>2291</v>
      </c>
      <c r="D730" s="208"/>
      <c r="E730" s="208"/>
      <c r="F730" s="208"/>
      <c r="G730" s="270"/>
    </row>
    <row r="731" spans="1:7" s="1" customFormat="1" ht="9.75" x14ac:dyDescent="0.2">
      <c r="A731" s="26"/>
      <c r="B731" s="28"/>
      <c r="C731" s="29" t="s">
        <v>1859</v>
      </c>
      <c r="D731" s="30"/>
      <c r="E731" s="90">
        <v>13.761000000000001</v>
      </c>
      <c r="F731" s="26"/>
      <c r="G731" s="31"/>
    </row>
    <row r="732" spans="1:7" s="1" customFormat="1" ht="9.75" customHeight="1" x14ac:dyDescent="0.2">
      <c r="A732" s="4"/>
      <c r="B732" s="91" t="s">
        <v>492</v>
      </c>
      <c r="C732" s="269" t="s">
        <v>2291</v>
      </c>
      <c r="D732" s="208"/>
      <c r="E732" s="208"/>
      <c r="F732" s="208"/>
      <c r="G732" s="270"/>
    </row>
    <row r="733" spans="1:7" s="1" customFormat="1" ht="9.75" x14ac:dyDescent="0.2">
      <c r="A733" s="32">
        <f>A719+1</f>
        <v>241</v>
      </c>
      <c r="B733" s="28" t="s">
        <v>2292</v>
      </c>
      <c r="C733" s="29" t="s">
        <v>2293</v>
      </c>
      <c r="D733" s="30" t="s">
        <v>564</v>
      </c>
      <c r="E733" s="95">
        <v>88.628999999999991</v>
      </c>
      <c r="F733" s="135"/>
      <c r="G733" s="35">
        <f>E733*F733</f>
        <v>0</v>
      </c>
    </row>
    <row r="734" spans="1:7" s="1" customFormat="1" ht="9.75" customHeight="1" x14ac:dyDescent="0.2">
      <c r="A734" s="4"/>
      <c r="B734" s="91" t="s">
        <v>492</v>
      </c>
      <c r="C734" s="269" t="s">
        <v>2294</v>
      </c>
      <c r="D734" s="208"/>
      <c r="E734" s="208"/>
      <c r="F734" s="208"/>
      <c r="G734" s="270"/>
    </row>
    <row r="735" spans="1:7" s="1" customFormat="1" ht="9.75" x14ac:dyDescent="0.2">
      <c r="A735" s="32">
        <f>A733+1</f>
        <v>242</v>
      </c>
      <c r="B735" s="28" t="s">
        <v>2295</v>
      </c>
      <c r="C735" s="29" t="s">
        <v>2296</v>
      </c>
      <c r="D735" s="30" t="s">
        <v>564</v>
      </c>
      <c r="E735" s="95">
        <v>88.628999999999991</v>
      </c>
      <c r="F735" s="135"/>
      <c r="G735" s="35">
        <f>E735*F735</f>
        <v>0</v>
      </c>
    </row>
    <row r="736" spans="1:7" s="1" customFormat="1" ht="9.75" customHeight="1" x14ac:dyDescent="0.2">
      <c r="A736" s="4"/>
      <c r="B736" s="91" t="s">
        <v>492</v>
      </c>
      <c r="C736" s="269" t="s">
        <v>2294</v>
      </c>
      <c r="D736" s="208"/>
      <c r="E736" s="208"/>
      <c r="F736" s="208"/>
      <c r="G736" s="270"/>
    </row>
    <row r="737" spans="1:7" s="1" customFormat="1" ht="9.75" x14ac:dyDescent="0.2">
      <c r="A737" s="32">
        <f>A735+1</f>
        <v>243</v>
      </c>
      <c r="B737" s="28" t="s">
        <v>2297</v>
      </c>
      <c r="C737" s="29" t="s">
        <v>2298</v>
      </c>
      <c r="D737" s="30" t="s">
        <v>564</v>
      </c>
      <c r="E737" s="95">
        <v>95.719319999999996</v>
      </c>
      <c r="F737" s="135"/>
      <c r="G737" s="35">
        <f>E737*F737</f>
        <v>0</v>
      </c>
    </row>
    <row r="738" spans="1:7" s="1" customFormat="1" ht="9.75" customHeight="1" x14ac:dyDescent="0.2">
      <c r="A738" s="4"/>
      <c r="B738" s="91" t="s">
        <v>492</v>
      </c>
      <c r="C738" s="269" t="s">
        <v>2299</v>
      </c>
      <c r="D738" s="208"/>
      <c r="E738" s="208"/>
      <c r="F738" s="208"/>
      <c r="G738" s="270"/>
    </row>
    <row r="739" spans="1:7" s="1" customFormat="1" ht="9.75" x14ac:dyDescent="0.2">
      <c r="A739" s="32">
        <f>A737+1</f>
        <v>244</v>
      </c>
      <c r="B739" s="28" t="s">
        <v>1532</v>
      </c>
      <c r="C739" s="29" t="s">
        <v>1533</v>
      </c>
      <c r="D739" s="30" t="s">
        <v>564</v>
      </c>
      <c r="E739" s="95">
        <v>105.941</v>
      </c>
      <c r="F739" s="135"/>
      <c r="G739" s="35">
        <f>E739*F739</f>
        <v>0</v>
      </c>
    </row>
    <row r="740" spans="1:7" s="1" customFormat="1" ht="9.75" customHeight="1" x14ac:dyDescent="0.2">
      <c r="A740" s="4"/>
      <c r="B740" s="91" t="s">
        <v>492</v>
      </c>
      <c r="C740" s="269" t="s">
        <v>2300</v>
      </c>
      <c r="D740" s="208"/>
      <c r="E740" s="208"/>
      <c r="F740" s="208"/>
      <c r="G740" s="270"/>
    </row>
    <row r="741" spans="1:7" s="1" customFormat="1" ht="9.75" x14ac:dyDescent="0.2">
      <c r="A741" s="26"/>
      <c r="B741" s="28"/>
      <c r="C741" s="29" t="s">
        <v>1261</v>
      </c>
      <c r="D741" s="30"/>
      <c r="E741" s="88">
        <v>42.3</v>
      </c>
      <c r="F741" s="26"/>
      <c r="G741" s="31"/>
    </row>
    <row r="742" spans="1:7" s="1" customFormat="1" ht="9.75" x14ac:dyDescent="0.2">
      <c r="A742" s="26"/>
      <c r="B742" s="28"/>
      <c r="C742" s="29" t="s">
        <v>1318</v>
      </c>
      <c r="D742" s="30"/>
      <c r="E742" s="95">
        <v>34.65</v>
      </c>
      <c r="F742" s="26"/>
      <c r="G742" s="31"/>
    </row>
    <row r="743" spans="1:7" s="1" customFormat="1" ht="9.75" x14ac:dyDescent="0.2">
      <c r="A743" s="26"/>
      <c r="B743" s="28"/>
      <c r="C743" s="29" t="s">
        <v>1265</v>
      </c>
      <c r="D743" s="30"/>
      <c r="E743" s="95">
        <v>15.23</v>
      </c>
      <c r="F743" s="26"/>
      <c r="G743" s="31"/>
    </row>
    <row r="744" spans="1:7" s="1" customFormat="1" ht="9.75" x14ac:dyDescent="0.2">
      <c r="A744" s="26"/>
      <c r="B744" s="28"/>
      <c r="C744" s="29" t="s">
        <v>1290</v>
      </c>
      <c r="D744" s="30"/>
      <c r="E744" s="95">
        <v>15.23</v>
      </c>
      <c r="F744" s="26"/>
      <c r="G744" s="31"/>
    </row>
    <row r="745" spans="1:7" s="1" customFormat="1" ht="9.75" x14ac:dyDescent="0.2">
      <c r="A745" s="32">
        <f>A739+1</f>
        <v>245</v>
      </c>
      <c r="B745" s="28" t="s">
        <v>2301</v>
      </c>
      <c r="C745" s="29" t="s">
        <v>2302</v>
      </c>
      <c r="D745" s="30" t="s">
        <v>564</v>
      </c>
      <c r="E745" s="95">
        <v>114.41628000000001</v>
      </c>
      <c r="F745" s="135"/>
      <c r="G745" s="35">
        <f>E745*F745</f>
        <v>0</v>
      </c>
    </row>
    <row r="746" spans="1:7" s="1" customFormat="1" ht="9.75" customHeight="1" x14ac:dyDescent="0.2">
      <c r="A746" s="4"/>
      <c r="B746" s="91" t="s">
        <v>492</v>
      </c>
      <c r="C746" s="269" t="s">
        <v>2303</v>
      </c>
      <c r="D746" s="208"/>
      <c r="E746" s="208"/>
      <c r="F746" s="208"/>
      <c r="G746" s="270"/>
    </row>
    <row r="747" spans="1:7" s="1" customFormat="1" ht="9.75" x14ac:dyDescent="0.2">
      <c r="A747" s="32">
        <f>A745+1</f>
        <v>246</v>
      </c>
      <c r="B747" s="28" t="s">
        <v>2304</v>
      </c>
      <c r="C747" s="29" t="s">
        <v>2305</v>
      </c>
      <c r="D747" s="30" t="s">
        <v>598</v>
      </c>
      <c r="E747" s="90">
        <v>5.394305675</v>
      </c>
      <c r="F747" s="135"/>
      <c r="G747" s="35">
        <f>E747*F747</f>
        <v>0</v>
      </c>
    </row>
    <row r="748" spans="1:7" s="14" customFormat="1" ht="11.25" x14ac:dyDescent="0.2">
      <c r="A748" s="42"/>
      <c r="B748" s="43">
        <v>771</v>
      </c>
      <c r="C748" s="44" t="s">
        <v>1543</v>
      </c>
      <c r="D748" s="45"/>
      <c r="E748" s="45"/>
      <c r="F748" s="46"/>
      <c r="G748" s="47">
        <f>SUM(G719:G747)</f>
        <v>0</v>
      </c>
    </row>
    <row r="749" spans="1:7" s="14" customFormat="1" ht="11.25" x14ac:dyDescent="0.2">
      <c r="A749" s="21"/>
      <c r="B749" s="22" t="s">
        <v>1567</v>
      </c>
      <c r="C749" s="23" t="s">
        <v>1568</v>
      </c>
      <c r="D749" s="20"/>
      <c r="E749" s="20"/>
      <c r="F749" s="24"/>
      <c r="G749" s="25"/>
    </row>
    <row r="750" spans="1:7" s="1" customFormat="1" ht="9.75" x14ac:dyDescent="0.2">
      <c r="A750" s="32">
        <f>A747+1</f>
        <v>247</v>
      </c>
      <c r="B750" s="28" t="s">
        <v>1569</v>
      </c>
      <c r="C750" s="29" t="s">
        <v>1570</v>
      </c>
      <c r="D750" s="30" t="s">
        <v>564</v>
      </c>
      <c r="E750" s="95">
        <v>911.73</v>
      </c>
      <c r="F750" s="135"/>
      <c r="G750" s="35">
        <f>E750*F750</f>
        <v>0</v>
      </c>
    </row>
    <row r="751" spans="1:7" s="1" customFormat="1" ht="9.75" customHeight="1" x14ac:dyDescent="0.2">
      <c r="A751" s="4"/>
      <c r="B751" s="91" t="s">
        <v>492</v>
      </c>
      <c r="C751" s="269" t="s">
        <v>2306</v>
      </c>
      <c r="D751" s="208"/>
      <c r="E751" s="208"/>
      <c r="F751" s="208"/>
      <c r="G751" s="270"/>
    </row>
    <row r="752" spans="1:7" s="1" customFormat="1" ht="9.75" x14ac:dyDescent="0.2">
      <c r="A752" s="26"/>
      <c r="B752" s="28"/>
      <c r="C752" s="29" t="s">
        <v>1318</v>
      </c>
      <c r="D752" s="30"/>
      <c r="E752" s="90">
        <v>12.85</v>
      </c>
      <c r="F752" s="26"/>
      <c r="G752" s="31"/>
    </row>
    <row r="753" spans="1:7" s="1" customFormat="1" ht="9.75" customHeight="1" x14ac:dyDescent="0.2">
      <c r="A753" s="4"/>
      <c r="B753" s="91" t="s">
        <v>492</v>
      </c>
      <c r="C753" s="269" t="s">
        <v>2307</v>
      </c>
      <c r="D753" s="208"/>
      <c r="E753" s="208"/>
      <c r="F753" s="208"/>
      <c r="G753" s="270"/>
    </row>
    <row r="754" spans="1:7" s="1" customFormat="1" ht="9.75" x14ac:dyDescent="0.2">
      <c r="A754" s="26"/>
      <c r="B754" s="28"/>
      <c r="C754" s="29" t="s">
        <v>1265</v>
      </c>
      <c r="D754" s="30"/>
      <c r="E754" s="90">
        <v>452.3</v>
      </c>
      <c r="F754" s="26"/>
      <c r="G754" s="31"/>
    </row>
    <row r="755" spans="1:7" s="1" customFormat="1" ht="9.75" customHeight="1" x14ac:dyDescent="0.2">
      <c r="A755" s="4"/>
      <c r="B755" s="91" t="s">
        <v>492</v>
      </c>
      <c r="C755" s="269" t="s">
        <v>2308</v>
      </c>
      <c r="D755" s="208"/>
      <c r="E755" s="208"/>
      <c r="F755" s="208"/>
      <c r="G755" s="270"/>
    </row>
    <row r="756" spans="1:7" s="1" customFormat="1" ht="9.75" x14ac:dyDescent="0.2">
      <c r="A756" s="26"/>
      <c r="B756" s="28"/>
      <c r="C756" s="29" t="s">
        <v>1290</v>
      </c>
      <c r="D756" s="30"/>
      <c r="E756" s="90">
        <v>446.58</v>
      </c>
      <c r="F756" s="26"/>
      <c r="G756" s="31"/>
    </row>
    <row r="757" spans="1:7" s="1" customFormat="1" ht="9.75" customHeight="1" x14ac:dyDescent="0.2">
      <c r="A757" s="4"/>
      <c r="B757" s="91" t="s">
        <v>492</v>
      </c>
      <c r="C757" s="269" t="s">
        <v>2309</v>
      </c>
      <c r="D757" s="208"/>
      <c r="E757" s="208"/>
      <c r="F757" s="208"/>
      <c r="G757" s="270"/>
    </row>
    <row r="758" spans="1:7" s="1" customFormat="1" ht="9.75" x14ac:dyDescent="0.2">
      <c r="A758" s="32">
        <f>A750+1</f>
        <v>248</v>
      </c>
      <c r="B758" s="28" t="s">
        <v>1574</v>
      </c>
      <c r="C758" s="29" t="s">
        <v>1575</v>
      </c>
      <c r="D758" s="30" t="s">
        <v>564</v>
      </c>
      <c r="E758" s="95">
        <v>984.66840000000013</v>
      </c>
      <c r="F758" s="135"/>
      <c r="G758" s="35">
        <f>E758*F758</f>
        <v>0</v>
      </c>
    </row>
    <row r="759" spans="1:7" s="1" customFormat="1" ht="9.75" customHeight="1" x14ac:dyDescent="0.2">
      <c r="A759" s="4"/>
      <c r="B759" s="91" t="s">
        <v>492</v>
      </c>
      <c r="C759" s="269" t="s">
        <v>2310</v>
      </c>
      <c r="D759" s="208"/>
      <c r="E759" s="208"/>
      <c r="F759" s="208"/>
      <c r="G759" s="270"/>
    </row>
    <row r="760" spans="1:7" s="1" customFormat="1" ht="9.75" x14ac:dyDescent="0.2">
      <c r="A760" s="32">
        <f>A758+1</f>
        <v>249</v>
      </c>
      <c r="B760" s="28" t="s">
        <v>1577</v>
      </c>
      <c r="C760" s="29" t="s">
        <v>1578</v>
      </c>
      <c r="D760" s="30" t="s">
        <v>598</v>
      </c>
      <c r="E760" s="90">
        <v>8.2526152680000013</v>
      </c>
      <c r="F760" s="135"/>
      <c r="G760" s="35">
        <f>E760*F760</f>
        <v>0</v>
      </c>
    </row>
    <row r="761" spans="1:7" s="14" customFormat="1" ht="11.25" x14ac:dyDescent="0.2">
      <c r="A761" s="42"/>
      <c r="B761" s="43">
        <v>776</v>
      </c>
      <c r="C761" s="44" t="s">
        <v>1579</v>
      </c>
      <c r="D761" s="45"/>
      <c r="E761" s="45"/>
      <c r="F761" s="46"/>
      <c r="G761" s="47">
        <f>SUM(G750:G760)</f>
        <v>0</v>
      </c>
    </row>
    <row r="762" spans="1:7" s="14" customFormat="1" ht="11.25" x14ac:dyDescent="0.2">
      <c r="A762" s="21"/>
      <c r="B762" s="22" t="s">
        <v>1233</v>
      </c>
      <c r="C762" s="23" t="s">
        <v>1234</v>
      </c>
      <c r="D762" s="20"/>
      <c r="E762" s="20"/>
      <c r="F762" s="24"/>
      <c r="G762" s="25"/>
    </row>
    <row r="763" spans="1:7" s="1" customFormat="1" ht="9.75" x14ac:dyDescent="0.2">
      <c r="A763" s="32">
        <f>A760+1</f>
        <v>250</v>
      </c>
      <c r="B763" s="28" t="s">
        <v>1235</v>
      </c>
      <c r="C763" s="29" t="s">
        <v>1236</v>
      </c>
      <c r="D763" s="30" t="s">
        <v>564</v>
      </c>
      <c r="E763" s="95">
        <v>57.28</v>
      </c>
      <c r="F763" s="135"/>
      <c r="G763" s="35">
        <f>E763*F763</f>
        <v>0</v>
      </c>
    </row>
    <row r="764" spans="1:7" s="1" customFormat="1" ht="9.75" customHeight="1" x14ac:dyDescent="0.2">
      <c r="A764" s="4"/>
      <c r="B764" s="91" t="s">
        <v>492</v>
      </c>
      <c r="C764" s="269" t="s">
        <v>2311</v>
      </c>
      <c r="D764" s="208"/>
      <c r="E764" s="208"/>
      <c r="F764" s="208"/>
      <c r="G764" s="270"/>
    </row>
    <row r="765" spans="1:7" s="1" customFormat="1" ht="9.75" x14ac:dyDescent="0.2">
      <c r="A765" s="26"/>
      <c r="B765" s="28"/>
      <c r="C765" s="29" t="s">
        <v>1674</v>
      </c>
      <c r="D765" s="30"/>
      <c r="E765" s="95">
        <v>57.28</v>
      </c>
      <c r="F765" s="26"/>
      <c r="G765" s="31"/>
    </row>
    <row r="766" spans="1:7" s="1" customFormat="1" ht="9.75" x14ac:dyDescent="0.2">
      <c r="A766" s="32">
        <f>A763+1</f>
        <v>251</v>
      </c>
      <c r="B766" s="28" t="s">
        <v>1237</v>
      </c>
      <c r="C766" s="29" t="s">
        <v>1238</v>
      </c>
      <c r="D766" s="30" t="s">
        <v>598</v>
      </c>
      <c r="E766" s="90">
        <v>0.23713919999999999</v>
      </c>
      <c r="F766" s="135"/>
      <c r="G766" s="35">
        <f>E766*F766</f>
        <v>0</v>
      </c>
    </row>
    <row r="767" spans="1:7" s="14" customFormat="1" ht="11.25" x14ac:dyDescent="0.2">
      <c r="A767" s="42"/>
      <c r="B767" s="43">
        <v>777</v>
      </c>
      <c r="C767" s="44" t="s">
        <v>1239</v>
      </c>
      <c r="D767" s="45"/>
      <c r="E767" s="45"/>
      <c r="F767" s="46"/>
      <c r="G767" s="47">
        <f>SUM(G763:G766)</f>
        <v>0</v>
      </c>
    </row>
    <row r="768" spans="1:7" s="14" customFormat="1" ht="11.25" x14ac:dyDescent="0.2">
      <c r="A768" s="21"/>
      <c r="B768" s="22" t="s">
        <v>1580</v>
      </c>
      <c r="C768" s="23" t="s">
        <v>1581</v>
      </c>
      <c r="D768" s="20"/>
      <c r="E768" s="20"/>
      <c r="F768" s="24"/>
      <c r="G768" s="25"/>
    </row>
    <row r="769" spans="1:7" s="1" customFormat="1" ht="9.75" x14ac:dyDescent="0.2">
      <c r="A769" s="32">
        <f>A766+1</f>
        <v>252</v>
      </c>
      <c r="B769" s="28" t="s">
        <v>1582</v>
      </c>
      <c r="C769" s="29" t="s">
        <v>1583</v>
      </c>
      <c r="D769" s="30" t="s">
        <v>564</v>
      </c>
      <c r="E769" s="95">
        <v>303.18</v>
      </c>
      <c r="F769" s="135"/>
      <c r="G769" s="35">
        <f>E769*F769</f>
        <v>0</v>
      </c>
    </row>
    <row r="770" spans="1:7" s="1" customFormat="1" ht="9.75" customHeight="1" x14ac:dyDescent="0.2">
      <c r="A770" s="4"/>
      <c r="B770" s="91" t="s">
        <v>492</v>
      </c>
      <c r="C770" s="269" t="s">
        <v>2312</v>
      </c>
      <c r="D770" s="208"/>
      <c r="E770" s="208"/>
      <c r="F770" s="208"/>
      <c r="G770" s="270"/>
    </row>
    <row r="771" spans="1:7" s="1" customFormat="1" ht="9.75" x14ac:dyDescent="0.2">
      <c r="A771" s="26"/>
      <c r="B771" s="28"/>
      <c r="C771" s="29" t="s">
        <v>1265</v>
      </c>
      <c r="D771" s="30"/>
      <c r="E771" s="90">
        <v>161.4</v>
      </c>
      <c r="F771" s="26"/>
      <c r="G771" s="31"/>
    </row>
    <row r="772" spans="1:7" s="1" customFormat="1" ht="9.75" customHeight="1" x14ac:dyDescent="0.2">
      <c r="A772" s="4"/>
      <c r="B772" s="91" t="s">
        <v>492</v>
      </c>
      <c r="C772" s="269" t="s">
        <v>2313</v>
      </c>
      <c r="D772" s="208"/>
      <c r="E772" s="208"/>
      <c r="F772" s="208"/>
      <c r="G772" s="270"/>
    </row>
    <row r="773" spans="1:7" s="1" customFormat="1" ht="9.75" x14ac:dyDescent="0.2">
      <c r="A773" s="26"/>
      <c r="B773" s="28"/>
      <c r="C773" s="29"/>
      <c r="D773" s="30"/>
      <c r="E773" s="90">
        <v>-9.8099999999999987</v>
      </c>
      <c r="F773" s="26"/>
      <c r="G773" s="31"/>
    </row>
    <row r="774" spans="1:7" s="1" customFormat="1" ht="9.75" customHeight="1" x14ac:dyDescent="0.2">
      <c r="A774" s="4"/>
      <c r="B774" s="91" t="s">
        <v>492</v>
      </c>
      <c r="C774" s="269" t="s">
        <v>2314</v>
      </c>
      <c r="D774" s="208"/>
      <c r="E774" s="208"/>
      <c r="F774" s="208"/>
      <c r="G774" s="270"/>
    </row>
    <row r="775" spans="1:7" s="1" customFormat="1" ht="9.75" x14ac:dyDescent="0.2">
      <c r="A775" s="26"/>
      <c r="B775" s="28"/>
      <c r="C775" s="29" t="s">
        <v>1290</v>
      </c>
      <c r="D775" s="30"/>
      <c r="E775" s="90">
        <v>161.4</v>
      </c>
      <c r="F775" s="26"/>
      <c r="G775" s="31"/>
    </row>
    <row r="776" spans="1:7" s="1" customFormat="1" ht="9.75" customHeight="1" x14ac:dyDescent="0.2">
      <c r="A776" s="4"/>
      <c r="B776" s="91" t="s">
        <v>492</v>
      </c>
      <c r="C776" s="269" t="s">
        <v>2313</v>
      </c>
      <c r="D776" s="208"/>
      <c r="E776" s="208"/>
      <c r="F776" s="208"/>
      <c r="G776" s="270"/>
    </row>
    <row r="777" spans="1:7" s="1" customFormat="1" ht="9.75" x14ac:dyDescent="0.2">
      <c r="A777" s="26"/>
      <c r="B777" s="28"/>
      <c r="C777" s="29"/>
      <c r="D777" s="30"/>
      <c r="E777" s="90">
        <v>-9.8099999999999987</v>
      </c>
      <c r="F777" s="26"/>
      <c r="G777" s="31"/>
    </row>
    <row r="778" spans="1:7" s="1" customFormat="1" ht="9.75" customHeight="1" x14ac:dyDescent="0.2">
      <c r="A778" s="4"/>
      <c r="B778" s="91" t="s">
        <v>492</v>
      </c>
      <c r="C778" s="269" t="s">
        <v>2314</v>
      </c>
      <c r="D778" s="208"/>
      <c r="E778" s="208"/>
      <c r="F778" s="208"/>
      <c r="G778" s="270"/>
    </row>
    <row r="779" spans="1:7" s="1" customFormat="1" ht="9.75" x14ac:dyDescent="0.2">
      <c r="A779" s="32">
        <f>A769+1</f>
        <v>253</v>
      </c>
      <c r="B779" s="28" t="s">
        <v>1534</v>
      </c>
      <c r="C779" s="29" t="s">
        <v>1535</v>
      </c>
      <c r="D779" s="30" t="s">
        <v>564</v>
      </c>
      <c r="E779" s="95">
        <v>327.43440000000004</v>
      </c>
      <c r="F779" s="135"/>
      <c r="G779" s="35">
        <f>E779*F779</f>
        <v>0</v>
      </c>
    </row>
    <row r="780" spans="1:7" s="1" customFormat="1" ht="9.75" customHeight="1" x14ac:dyDescent="0.2">
      <c r="A780" s="4"/>
      <c r="B780" s="91" t="s">
        <v>492</v>
      </c>
      <c r="C780" s="269" t="s">
        <v>2315</v>
      </c>
      <c r="D780" s="208"/>
      <c r="E780" s="208"/>
      <c r="F780" s="208"/>
      <c r="G780" s="270"/>
    </row>
    <row r="781" spans="1:7" s="1" customFormat="1" ht="9.75" x14ac:dyDescent="0.2">
      <c r="A781" s="32">
        <f>A779+1</f>
        <v>254</v>
      </c>
      <c r="B781" s="28" t="s">
        <v>1585</v>
      </c>
      <c r="C781" s="29" t="s">
        <v>1586</v>
      </c>
      <c r="D781" s="30" t="s">
        <v>598</v>
      </c>
      <c r="E781" s="90">
        <v>8.6813410104000024</v>
      </c>
      <c r="F781" s="135"/>
      <c r="G781" s="35">
        <f>E781*F781</f>
        <v>0</v>
      </c>
    </row>
    <row r="782" spans="1:7" s="14" customFormat="1" ht="11.25" x14ac:dyDescent="0.2">
      <c r="A782" s="42"/>
      <c r="B782" s="43">
        <v>781</v>
      </c>
      <c r="C782" s="44" t="s">
        <v>1587</v>
      </c>
      <c r="D782" s="45"/>
      <c r="E782" s="45"/>
      <c r="F782" s="46"/>
      <c r="G782" s="47">
        <f>SUM(G769:G781)</f>
        <v>0</v>
      </c>
    </row>
    <row r="783" spans="1:7" s="14" customFormat="1" ht="11.25" x14ac:dyDescent="0.2">
      <c r="A783" s="21"/>
      <c r="B783" s="22" t="s">
        <v>1240</v>
      </c>
      <c r="C783" s="23" t="s">
        <v>1241</v>
      </c>
      <c r="D783" s="20"/>
      <c r="E783" s="20"/>
      <c r="F783" s="24"/>
      <c r="G783" s="25"/>
    </row>
    <row r="784" spans="1:7" s="1" customFormat="1" ht="9.75" x14ac:dyDescent="0.2">
      <c r="A784" s="32">
        <f>A781+1</f>
        <v>255</v>
      </c>
      <c r="B784" s="28" t="s">
        <v>1242</v>
      </c>
      <c r="C784" s="29" t="s">
        <v>1243</v>
      </c>
      <c r="D784" s="30" t="s">
        <v>564</v>
      </c>
      <c r="E784" s="95">
        <v>2007.6393120000002</v>
      </c>
      <c r="F784" s="135"/>
      <c r="G784" s="35">
        <f>E784*F784</f>
        <v>0</v>
      </c>
    </row>
    <row r="785" spans="1:7" s="1" customFormat="1" ht="9.75" customHeight="1" x14ac:dyDescent="0.2">
      <c r="A785" s="4"/>
      <c r="B785" s="91" t="s">
        <v>492</v>
      </c>
      <c r="C785" s="269" t="s">
        <v>2316</v>
      </c>
      <c r="D785" s="208"/>
      <c r="E785" s="208"/>
      <c r="F785" s="208"/>
      <c r="G785" s="270"/>
    </row>
    <row r="786" spans="1:7" s="1" customFormat="1" ht="9.75" x14ac:dyDescent="0.2">
      <c r="A786" s="32">
        <f>A784+1</f>
        <v>256</v>
      </c>
      <c r="B786" s="28" t="s">
        <v>2317</v>
      </c>
      <c r="C786" s="29" t="s">
        <v>2318</v>
      </c>
      <c r="D786" s="30" t="s">
        <v>564</v>
      </c>
      <c r="E786" s="95">
        <v>2007.6393120000002</v>
      </c>
      <c r="F786" s="135"/>
      <c r="G786" s="35">
        <f>E786*F786</f>
        <v>0</v>
      </c>
    </row>
    <row r="787" spans="1:7" s="1" customFormat="1" ht="9.75" customHeight="1" x14ac:dyDescent="0.2">
      <c r="A787" s="4"/>
      <c r="B787" s="91" t="s">
        <v>492</v>
      </c>
      <c r="C787" s="269" t="s">
        <v>2319</v>
      </c>
      <c r="D787" s="208"/>
      <c r="E787" s="208"/>
      <c r="F787" s="208"/>
      <c r="G787" s="270"/>
    </row>
    <row r="788" spans="1:7" s="1" customFormat="1" ht="9.75" x14ac:dyDescent="0.2">
      <c r="A788" s="32">
        <f>A786+1</f>
        <v>257</v>
      </c>
      <c r="B788" s="28" t="s">
        <v>2320</v>
      </c>
      <c r="C788" s="29" t="s">
        <v>2321</v>
      </c>
      <c r="D788" s="30"/>
      <c r="E788" s="33">
        <v>70</v>
      </c>
      <c r="F788" s="135"/>
      <c r="G788" s="35">
        <f>E788*F788</f>
        <v>0</v>
      </c>
    </row>
    <row r="789" spans="1:7" s="14" customFormat="1" ht="12" thickBot="1" x14ac:dyDescent="0.25">
      <c r="A789" s="36"/>
      <c r="B789" s="38">
        <v>784</v>
      </c>
      <c r="C789" s="39" t="s">
        <v>1245</v>
      </c>
      <c r="D789" s="37"/>
      <c r="E789" s="37"/>
      <c r="F789" s="40"/>
      <c r="G789" s="41">
        <f>SUM(G784:G788)</f>
        <v>0</v>
      </c>
    </row>
    <row r="790" spans="1:7" ht="13.5" thickBot="1" x14ac:dyDescent="0.25">
      <c r="A790" s="48"/>
      <c r="B790" s="48"/>
      <c r="C790" s="48"/>
      <c r="D790" s="48"/>
      <c r="E790" s="48"/>
      <c r="F790" s="48"/>
      <c r="G790" s="48"/>
    </row>
    <row r="791" spans="1:7" s="1" customFormat="1" ht="9.75" customHeight="1" x14ac:dyDescent="0.2">
      <c r="A791" s="5" t="s">
        <v>4</v>
      </c>
      <c r="B791" s="272" t="s">
        <v>8</v>
      </c>
      <c r="C791" s="272" t="s">
        <v>10</v>
      </c>
      <c r="D791" s="272" t="s">
        <v>12</v>
      </c>
      <c r="E791" s="272" t="s">
        <v>14</v>
      </c>
      <c r="F791" s="273" t="s">
        <v>16</v>
      </c>
      <c r="G791" s="196"/>
    </row>
    <row r="792" spans="1:7" s="1" customFormat="1" ht="9.75" customHeight="1" x14ac:dyDescent="0.2">
      <c r="A792" s="6" t="s">
        <v>5</v>
      </c>
      <c r="B792" s="152"/>
      <c r="C792" s="152"/>
      <c r="D792" s="152"/>
      <c r="E792" s="152"/>
      <c r="F792" s="274"/>
      <c r="G792" s="275"/>
    </row>
    <row r="793" spans="1:7" s="1" customFormat="1" ht="9.75" customHeight="1" x14ac:dyDescent="0.2">
      <c r="A793" s="6" t="s">
        <v>6</v>
      </c>
      <c r="B793" s="152"/>
      <c r="C793" s="152"/>
      <c r="D793" s="152"/>
      <c r="E793" s="152"/>
      <c r="F793" s="9" t="s">
        <v>17</v>
      </c>
      <c r="G793" s="11" t="s">
        <v>19</v>
      </c>
    </row>
    <row r="794" spans="1:7" s="1" customFormat="1" ht="9.75" customHeight="1" thickBot="1" x14ac:dyDescent="0.25">
      <c r="A794" s="7" t="s">
        <v>7</v>
      </c>
      <c r="B794" s="8" t="s">
        <v>9</v>
      </c>
      <c r="C794" s="8" t="s">
        <v>11</v>
      </c>
      <c r="D794" s="8" t="s">
        <v>13</v>
      </c>
      <c r="E794" s="8" t="s">
        <v>15</v>
      </c>
      <c r="F794" s="10" t="s">
        <v>18</v>
      </c>
      <c r="G794" s="12" t="s">
        <v>20</v>
      </c>
    </row>
    <row r="795" spans="1:7" s="14" customFormat="1" ht="11.25" x14ac:dyDescent="0.2">
      <c r="A795" s="16"/>
      <c r="B795" s="15"/>
      <c r="C795" s="17" t="s">
        <v>21</v>
      </c>
      <c r="D795" s="15"/>
      <c r="E795" s="15"/>
      <c r="F795" s="18"/>
      <c r="G795" s="19"/>
    </row>
    <row r="796" spans="1:7" s="14" customFormat="1" ht="11.25" x14ac:dyDescent="0.2">
      <c r="A796" s="21"/>
      <c r="B796" s="22" t="s">
        <v>2322</v>
      </c>
      <c r="C796" s="23" t="s">
        <v>2323</v>
      </c>
      <c r="D796" s="20"/>
      <c r="E796" s="20"/>
      <c r="F796" s="24"/>
      <c r="G796" s="25"/>
    </row>
    <row r="797" spans="1:7" s="1" customFormat="1" ht="9.75" x14ac:dyDescent="0.2">
      <c r="A797" s="32">
        <f>A788+1</f>
        <v>258</v>
      </c>
      <c r="B797" s="28" t="s">
        <v>2324</v>
      </c>
      <c r="C797" s="29" t="s">
        <v>2325</v>
      </c>
      <c r="D797" s="30" t="s">
        <v>158</v>
      </c>
      <c r="E797" s="33">
        <v>1</v>
      </c>
      <c r="F797" s="135"/>
      <c r="G797" s="35">
        <f>E797*F797</f>
        <v>0</v>
      </c>
    </row>
    <row r="798" spans="1:7" s="14" customFormat="1" ht="11.25" x14ac:dyDescent="0.2">
      <c r="A798" s="42"/>
      <c r="B798" s="43" t="s">
        <v>2326</v>
      </c>
      <c r="C798" s="44" t="s">
        <v>2327</v>
      </c>
      <c r="D798" s="45"/>
      <c r="E798" s="45"/>
      <c r="F798" s="46"/>
      <c r="G798" s="47">
        <f>SUM(G797:G797)</f>
        <v>0</v>
      </c>
    </row>
    <row r="799" spans="1:7" s="14" customFormat="1" ht="11.25" x14ac:dyDescent="0.2">
      <c r="A799" s="21"/>
      <c r="B799" s="22" t="s">
        <v>2328</v>
      </c>
      <c r="C799" s="23" t="s">
        <v>2329</v>
      </c>
      <c r="D799" s="20"/>
      <c r="E799" s="20"/>
      <c r="F799" s="24"/>
      <c r="G799" s="25"/>
    </row>
    <row r="800" spans="1:7" s="1" customFormat="1" ht="9.75" x14ac:dyDescent="0.2">
      <c r="A800" s="32">
        <f>A797+1</f>
        <v>259</v>
      </c>
      <c r="B800" s="28" t="s">
        <v>2330</v>
      </c>
      <c r="C800" s="29" t="s">
        <v>2331</v>
      </c>
      <c r="D800" s="30" t="s">
        <v>598</v>
      </c>
      <c r="E800" s="90">
        <v>50.945</v>
      </c>
      <c r="F800" s="135"/>
      <c r="G800" s="35">
        <f>E800*F800</f>
        <v>0</v>
      </c>
    </row>
    <row r="801" spans="1:7" s="1" customFormat="1" ht="9.75" customHeight="1" x14ac:dyDescent="0.2">
      <c r="A801" s="4"/>
      <c r="B801" s="91" t="s">
        <v>492</v>
      </c>
      <c r="C801" s="269" t="s">
        <v>2332</v>
      </c>
      <c r="D801" s="208"/>
      <c r="E801" s="208"/>
      <c r="F801" s="208"/>
      <c r="G801" s="270"/>
    </row>
    <row r="802" spans="1:7" s="1" customFormat="1" ht="9.75" x14ac:dyDescent="0.2">
      <c r="A802" s="26"/>
      <c r="B802" s="28"/>
      <c r="C802" s="29" t="s">
        <v>2333</v>
      </c>
      <c r="D802" s="30"/>
      <c r="E802" s="90">
        <v>16.530999999999999</v>
      </c>
      <c r="F802" s="26"/>
      <c r="G802" s="31"/>
    </row>
    <row r="803" spans="1:7" s="1" customFormat="1" ht="9.75" x14ac:dyDescent="0.2">
      <c r="A803" s="26"/>
      <c r="B803" s="28"/>
      <c r="C803" s="29" t="s">
        <v>2334</v>
      </c>
      <c r="D803" s="30"/>
      <c r="E803" s="90">
        <v>3.7250000000000001</v>
      </c>
      <c r="F803" s="26"/>
      <c r="G803" s="31"/>
    </row>
    <row r="804" spans="1:7" s="1" customFormat="1" ht="9.75" x14ac:dyDescent="0.2">
      <c r="A804" s="26"/>
      <c r="B804" s="28"/>
      <c r="C804" s="29" t="s">
        <v>2335</v>
      </c>
      <c r="D804" s="30"/>
      <c r="E804" s="90">
        <v>10.587</v>
      </c>
      <c r="F804" s="26"/>
      <c r="G804" s="31"/>
    </row>
    <row r="805" spans="1:7" s="1" customFormat="1" ht="9.75" x14ac:dyDescent="0.2">
      <c r="A805" s="26"/>
      <c r="B805" s="28"/>
      <c r="C805" s="29" t="s">
        <v>2336</v>
      </c>
      <c r="D805" s="30"/>
      <c r="E805" s="90">
        <v>16.175000000000001</v>
      </c>
      <c r="F805" s="26"/>
      <c r="G805" s="31"/>
    </row>
    <row r="806" spans="1:7" s="1" customFormat="1" ht="9.75" x14ac:dyDescent="0.2">
      <c r="A806" s="26"/>
      <c r="B806" s="28"/>
      <c r="C806" s="29" t="s">
        <v>2337</v>
      </c>
      <c r="D806" s="30"/>
      <c r="E806" s="95">
        <v>1.75</v>
      </c>
      <c r="F806" s="26"/>
      <c r="G806" s="31"/>
    </row>
    <row r="807" spans="1:7" s="1" customFormat="1" ht="9.75" x14ac:dyDescent="0.2">
      <c r="A807" s="26"/>
      <c r="B807" s="28"/>
      <c r="C807" s="29" t="s">
        <v>2338</v>
      </c>
      <c r="D807" s="30"/>
      <c r="E807" s="90">
        <v>2.177</v>
      </c>
      <c r="F807" s="26"/>
      <c r="G807" s="31"/>
    </row>
    <row r="808" spans="1:7" s="1" customFormat="1" ht="9.75" x14ac:dyDescent="0.2">
      <c r="A808" s="32">
        <f>A800+1</f>
        <v>260</v>
      </c>
      <c r="B808" s="28" t="s">
        <v>2339</v>
      </c>
      <c r="C808" s="29" t="s">
        <v>2340</v>
      </c>
      <c r="D808" s="30" t="s">
        <v>598</v>
      </c>
      <c r="E808" s="90">
        <v>51.505394999999993</v>
      </c>
      <c r="F808" s="135"/>
      <c r="G808" s="35">
        <f>E808*F808</f>
        <v>0</v>
      </c>
    </row>
    <row r="809" spans="1:7" s="14" customFormat="1" ht="12" thickBot="1" x14ac:dyDescent="0.25">
      <c r="A809" s="42"/>
      <c r="B809" s="43" t="s">
        <v>2341</v>
      </c>
      <c r="C809" s="44" t="s">
        <v>2342</v>
      </c>
      <c r="D809" s="45"/>
      <c r="E809" s="45"/>
      <c r="F809" s="46"/>
      <c r="G809" s="47">
        <f>SUM(G800:G808)</f>
        <v>0</v>
      </c>
    </row>
    <row r="810" spans="1:7" ht="13.5" thickBot="1" x14ac:dyDescent="0.25">
      <c r="A810" s="48"/>
      <c r="B810" s="48"/>
      <c r="C810" s="48"/>
      <c r="D810" s="48"/>
      <c r="E810" s="48"/>
      <c r="F810" s="48"/>
      <c r="G810" s="48"/>
    </row>
    <row r="811" spans="1:7" s="14" customFormat="1" ht="13.5" thickBot="1" x14ac:dyDescent="0.25">
      <c r="A811" s="49"/>
      <c r="B811" s="50"/>
      <c r="C811" s="52" t="s">
        <v>183</v>
      </c>
      <c r="D811" s="51"/>
      <c r="E811" s="51"/>
      <c r="F811" s="271">
        <f>'KRYCÍ LIST D.1.1-2 G'!E20</f>
        <v>0</v>
      </c>
      <c r="G811" s="188"/>
    </row>
  </sheetData>
  <sheetProtection algorithmName="SHA-512" hashValue="WNHSUONcA16StliCLVPxvKo/odYVT8/4xeoz59LtRkyDyrT6xbTJbhCAppndsp9VqNknHMxayF5x7/4uGyvq8A==" saltValue="9zfVMdhp5Uf5H0fa2Fu3LA==" spinCount="100000" sheet="1" objects="1" scenarios="1"/>
  <protectedRanges>
    <protectedRange sqref="F643:F655 F658:F675 F678 F680:F681 F683 F685 F687 F689:F716" name="Oblast6"/>
    <protectedRange sqref="F433:F434 F437:F440 F442 F444 F446 F448 F452 F456 F459 F463 F466 F470 F474 F476 F480 F484 F488 F492 F495 F503 F509 F511 F513 F515:F517 F519 F521 F523 F525 F527 F531 F536" name="Oblast4"/>
    <protectedRange sqref="F163 F239 F253 F255 F257 F261 F263 F266 F268 F272 F280 F290 F292 F294 F316 F318 F330 F332 F334 F336 F348 F350 F352 F354 F366" name="Oblast2"/>
    <protectedRange sqref="F12 F14 F16 F18 F20 F22 F26 F28:F29 F31 F33 F35 F37 F39 F41 F45 F49 F55 F75 F81 F87 F93 F99 F103 F110 F115 F119 F126 F130 F135 F138 F141 F144 F148 F152 F154 F158 F160" name="Oblast1"/>
    <protectedRange sqref="F370 F374 F376 F380 F384 F386 F390:F430" name="Oblast3"/>
    <protectedRange sqref="F546 F548 F550 F552 F554 F557 F559 F561 F563 F565 F567 F569 F571 F573 F575 F577 F580 F582 F584 F586 F594 F596 F598 F600 F602 F604 F607 F611 F615 F627:F628 F634 F640" name="Oblast5"/>
    <protectedRange sqref="F719 F733 F735 F737 F739 F745 F747 F750 F758 F760 F763 F766 F769 F779 F781 F784 F786 F788 F797 F800 F808" name="Oblast7"/>
  </protectedRanges>
  <mergeCells count="309">
    <mergeCell ref="A1:E1"/>
    <mergeCell ref="F1:G1"/>
    <mergeCell ref="A2:E2"/>
    <mergeCell ref="F2:G2"/>
    <mergeCell ref="A4:G4"/>
    <mergeCell ref="B6:B8"/>
    <mergeCell ref="C6:C8"/>
    <mergeCell ref="D6:D8"/>
    <mergeCell ref="E6:E8"/>
    <mergeCell ref="F6:G7"/>
    <mergeCell ref="C27:G27"/>
    <mergeCell ref="C30:G30"/>
    <mergeCell ref="C32:G32"/>
    <mergeCell ref="C34:G34"/>
    <mergeCell ref="C36:G36"/>
    <mergeCell ref="C38:G38"/>
    <mergeCell ref="C13:G13"/>
    <mergeCell ref="C15:G15"/>
    <mergeCell ref="C17:G17"/>
    <mergeCell ref="C19:G19"/>
    <mergeCell ref="C21:G21"/>
    <mergeCell ref="C23:G23"/>
    <mergeCell ref="C54:G54"/>
    <mergeCell ref="C56:G56"/>
    <mergeCell ref="C58:G58"/>
    <mergeCell ref="C60:G60"/>
    <mergeCell ref="C62:G62"/>
    <mergeCell ref="C64:G64"/>
    <mergeCell ref="C40:G40"/>
    <mergeCell ref="C42:G42"/>
    <mergeCell ref="C46:G46"/>
    <mergeCell ref="C48:G48"/>
    <mergeCell ref="C50:G50"/>
    <mergeCell ref="C52:G52"/>
    <mergeCell ref="C78:G78"/>
    <mergeCell ref="C80:G80"/>
    <mergeCell ref="C82:G82"/>
    <mergeCell ref="C84:G84"/>
    <mergeCell ref="C86:G86"/>
    <mergeCell ref="C88:G88"/>
    <mergeCell ref="C66:G66"/>
    <mergeCell ref="C68:G68"/>
    <mergeCell ref="C70:G70"/>
    <mergeCell ref="C72:G72"/>
    <mergeCell ref="C74:G74"/>
    <mergeCell ref="C76:G76"/>
    <mergeCell ref="C104:G104"/>
    <mergeCell ref="C106:G106"/>
    <mergeCell ref="C108:G108"/>
    <mergeCell ref="C111:G111"/>
    <mergeCell ref="C113:G113"/>
    <mergeCell ref="C116:G116"/>
    <mergeCell ref="C90:G90"/>
    <mergeCell ref="C92:G92"/>
    <mergeCell ref="C94:G94"/>
    <mergeCell ref="C96:G96"/>
    <mergeCell ref="C98:G98"/>
    <mergeCell ref="C100:G100"/>
    <mergeCell ref="C136:G136"/>
    <mergeCell ref="C139:G139"/>
    <mergeCell ref="C142:G142"/>
    <mergeCell ref="C145:G145"/>
    <mergeCell ref="C149:G149"/>
    <mergeCell ref="C151:G151"/>
    <mergeCell ref="C120:G120"/>
    <mergeCell ref="C122:G122"/>
    <mergeCell ref="C124:G124"/>
    <mergeCell ref="C127:G127"/>
    <mergeCell ref="C131:G131"/>
    <mergeCell ref="C134:G134"/>
    <mergeCell ref="C168:G168"/>
    <mergeCell ref="C170:G170"/>
    <mergeCell ref="C172:G172"/>
    <mergeCell ref="C174:G174"/>
    <mergeCell ref="C176:G176"/>
    <mergeCell ref="C178:G178"/>
    <mergeCell ref="C153:G153"/>
    <mergeCell ref="C155:G155"/>
    <mergeCell ref="C157:G157"/>
    <mergeCell ref="C159:G159"/>
    <mergeCell ref="C164:G164"/>
    <mergeCell ref="C166:G166"/>
    <mergeCell ref="C192:G192"/>
    <mergeCell ref="C194:G194"/>
    <mergeCell ref="C196:G196"/>
    <mergeCell ref="C198:G198"/>
    <mergeCell ref="C200:G200"/>
    <mergeCell ref="C202:G202"/>
    <mergeCell ref="C180:G180"/>
    <mergeCell ref="C182:G182"/>
    <mergeCell ref="C184:G184"/>
    <mergeCell ref="C186:G186"/>
    <mergeCell ref="C188:G188"/>
    <mergeCell ref="C190:G190"/>
    <mergeCell ref="C216:G216"/>
    <mergeCell ref="C218:G218"/>
    <mergeCell ref="C220:G220"/>
    <mergeCell ref="C222:G222"/>
    <mergeCell ref="C224:G224"/>
    <mergeCell ref="C226:G226"/>
    <mergeCell ref="C204:G204"/>
    <mergeCell ref="C206:G206"/>
    <mergeCell ref="C208:G208"/>
    <mergeCell ref="C210:G210"/>
    <mergeCell ref="C212:G212"/>
    <mergeCell ref="C214:G214"/>
    <mergeCell ref="C240:G240"/>
    <mergeCell ref="C242:G242"/>
    <mergeCell ref="C244:G244"/>
    <mergeCell ref="C246:G246"/>
    <mergeCell ref="C248:G248"/>
    <mergeCell ref="C250:G250"/>
    <mergeCell ref="C228:G228"/>
    <mergeCell ref="C230:G230"/>
    <mergeCell ref="C232:G232"/>
    <mergeCell ref="C234:G234"/>
    <mergeCell ref="C236:G236"/>
    <mergeCell ref="C238:G238"/>
    <mergeCell ref="C264:G264"/>
    <mergeCell ref="C267:G267"/>
    <mergeCell ref="C269:G269"/>
    <mergeCell ref="C271:G271"/>
    <mergeCell ref="C273:G273"/>
    <mergeCell ref="C275:G275"/>
    <mergeCell ref="C252:G252"/>
    <mergeCell ref="C254:G254"/>
    <mergeCell ref="C256:G256"/>
    <mergeCell ref="C258:G258"/>
    <mergeCell ref="C260:G260"/>
    <mergeCell ref="C262:G262"/>
    <mergeCell ref="C289:G289"/>
    <mergeCell ref="C291:G291"/>
    <mergeCell ref="C293:G293"/>
    <mergeCell ref="C295:G295"/>
    <mergeCell ref="C297:G297"/>
    <mergeCell ref="C299:G299"/>
    <mergeCell ref="C277:G277"/>
    <mergeCell ref="C279:G279"/>
    <mergeCell ref="C281:G281"/>
    <mergeCell ref="C283:G283"/>
    <mergeCell ref="C285:G285"/>
    <mergeCell ref="C287:G287"/>
    <mergeCell ref="C313:G313"/>
    <mergeCell ref="C315:G315"/>
    <mergeCell ref="C317:G317"/>
    <mergeCell ref="C319:G319"/>
    <mergeCell ref="C321:G321"/>
    <mergeCell ref="C323:G323"/>
    <mergeCell ref="C301:G301"/>
    <mergeCell ref="C303:G303"/>
    <mergeCell ref="C305:G305"/>
    <mergeCell ref="C307:G307"/>
    <mergeCell ref="C309:G309"/>
    <mergeCell ref="C311:G311"/>
    <mergeCell ref="C337:G337"/>
    <mergeCell ref="C339:G339"/>
    <mergeCell ref="C341:G341"/>
    <mergeCell ref="C343:G343"/>
    <mergeCell ref="C345:G345"/>
    <mergeCell ref="C347:G347"/>
    <mergeCell ref="C325:G325"/>
    <mergeCell ref="C327:G327"/>
    <mergeCell ref="C329:G329"/>
    <mergeCell ref="C331:G331"/>
    <mergeCell ref="C333:G333"/>
    <mergeCell ref="C335:G335"/>
    <mergeCell ref="C361:G361"/>
    <mergeCell ref="C363:G363"/>
    <mergeCell ref="C365:G365"/>
    <mergeCell ref="C367:G367"/>
    <mergeCell ref="C371:G371"/>
    <mergeCell ref="C375:G375"/>
    <mergeCell ref="C349:G349"/>
    <mergeCell ref="C351:G351"/>
    <mergeCell ref="C353:G353"/>
    <mergeCell ref="C355:G355"/>
    <mergeCell ref="C357:G357"/>
    <mergeCell ref="C359:G359"/>
    <mergeCell ref="C443:G443"/>
    <mergeCell ref="C445:G445"/>
    <mergeCell ref="C447:G447"/>
    <mergeCell ref="C449:G449"/>
    <mergeCell ref="C453:G453"/>
    <mergeCell ref="C455:G455"/>
    <mergeCell ref="C377:G377"/>
    <mergeCell ref="C381:G381"/>
    <mergeCell ref="C383:G383"/>
    <mergeCell ref="C385:G385"/>
    <mergeCell ref="C387:G387"/>
    <mergeCell ref="C441:G441"/>
    <mergeCell ref="C471:G471"/>
    <mergeCell ref="C473:G473"/>
    <mergeCell ref="C475:G475"/>
    <mergeCell ref="C477:G477"/>
    <mergeCell ref="C479:G479"/>
    <mergeCell ref="C481:G481"/>
    <mergeCell ref="C457:G457"/>
    <mergeCell ref="C460:G460"/>
    <mergeCell ref="C462:G462"/>
    <mergeCell ref="C464:G464"/>
    <mergeCell ref="C467:G467"/>
    <mergeCell ref="C469:G469"/>
    <mergeCell ref="C496:G496"/>
    <mergeCell ref="C498:G498"/>
    <mergeCell ref="C500:G500"/>
    <mergeCell ref="C502:G502"/>
    <mergeCell ref="C504:G504"/>
    <mergeCell ref="C506:G506"/>
    <mergeCell ref="C483:G483"/>
    <mergeCell ref="C485:G485"/>
    <mergeCell ref="C487:G487"/>
    <mergeCell ref="C489:G489"/>
    <mergeCell ref="C491:G491"/>
    <mergeCell ref="C493:G493"/>
    <mergeCell ref="C522:G522"/>
    <mergeCell ref="C524:G524"/>
    <mergeCell ref="C526:G526"/>
    <mergeCell ref="C528:G528"/>
    <mergeCell ref="C530:G530"/>
    <mergeCell ref="C532:G532"/>
    <mergeCell ref="C508:G508"/>
    <mergeCell ref="C510:G510"/>
    <mergeCell ref="C512:G512"/>
    <mergeCell ref="C514:G514"/>
    <mergeCell ref="C518:G518"/>
    <mergeCell ref="C520:G520"/>
    <mergeCell ref="C547:G547"/>
    <mergeCell ref="C549:G549"/>
    <mergeCell ref="C551:G551"/>
    <mergeCell ref="C553:G553"/>
    <mergeCell ref="C558:G558"/>
    <mergeCell ref="C560:G560"/>
    <mergeCell ref="C537:G537"/>
    <mergeCell ref="B540:B542"/>
    <mergeCell ref="C540:C542"/>
    <mergeCell ref="D540:D542"/>
    <mergeCell ref="E540:E542"/>
    <mergeCell ref="F540:G541"/>
    <mergeCell ref="C574:G574"/>
    <mergeCell ref="C576:G576"/>
    <mergeCell ref="C581:G581"/>
    <mergeCell ref="C583:G583"/>
    <mergeCell ref="C585:G585"/>
    <mergeCell ref="C587:G587"/>
    <mergeCell ref="C562:G562"/>
    <mergeCell ref="C564:G564"/>
    <mergeCell ref="C566:G566"/>
    <mergeCell ref="C568:G568"/>
    <mergeCell ref="C570:G570"/>
    <mergeCell ref="C572:G572"/>
    <mergeCell ref="C603:G603"/>
    <mergeCell ref="C608:G608"/>
    <mergeCell ref="C610:G610"/>
    <mergeCell ref="C612:G612"/>
    <mergeCell ref="C614:G614"/>
    <mergeCell ref="C616:G616"/>
    <mergeCell ref="C591:G591"/>
    <mergeCell ref="C593:G593"/>
    <mergeCell ref="C595:G595"/>
    <mergeCell ref="C597:G597"/>
    <mergeCell ref="C599:G599"/>
    <mergeCell ref="C601:G601"/>
    <mergeCell ref="C631:G631"/>
    <mergeCell ref="C633:G633"/>
    <mergeCell ref="C635:G635"/>
    <mergeCell ref="C637:G637"/>
    <mergeCell ref="C639:G639"/>
    <mergeCell ref="C684:G684"/>
    <mergeCell ref="C618:G618"/>
    <mergeCell ref="C620:G620"/>
    <mergeCell ref="C622:G622"/>
    <mergeCell ref="C624:G624"/>
    <mergeCell ref="C626:G626"/>
    <mergeCell ref="C629:G629"/>
    <mergeCell ref="C728:G728"/>
    <mergeCell ref="C730:G730"/>
    <mergeCell ref="C732:G732"/>
    <mergeCell ref="C734:G734"/>
    <mergeCell ref="C736:G736"/>
    <mergeCell ref="C738:G738"/>
    <mergeCell ref="C686:G686"/>
    <mergeCell ref="C688:G688"/>
    <mergeCell ref="C720:G720"/>
    <mergeCell ref="C722:G722"/>
    <mergeCell ref="C724:G724"/>
    <mergeCell ref="C726:G726"/>
    <mergeCell ref="C759:G759"/>
    <mergeCell ref="C764:G764"/>
    <mergeCell ref="C770:G770"/>
    <mergeCell ref="C772:G772"/>
    <mergeCell ref="C774:G774"/>
    <mergeCell ref="C776:G776"/>
    <mergeCell ref="C740:G740"/>
    <mergeCell ref="C746:G746"/>
    <mergeCell ref="C751:G751"/>
    <mergeCell ref="C753:G753"/>
    <mergeCell ref="C755:G755"/>
    <mergeCell ref="C757:G757"/>
    <mergeCell ref="C801:G801"/>
    <mergeCell ref="F811:G811"/>
    <mergeCell ref="C778:G778"/>
    <mergeCell ref="C780:G780"/>
    <mergeCell ref="C785:G785"/>
    <mergeCell ref="C787:G787"/>
    <mergeCell ref="B791:B793"/>
    <mergeCell ref="C791:C793"/>
    <mergeCell ref="D791:D793"/>
    <mergeCell ref="E791:E793"/>
    <mergeCell ref="F791:G792"/>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ED644-87C8-4EBF-8D50-016F8B3E23B2}">
  <dimension ref="A1:M39"/>
  <sheetViews>
    <sheetView workbookViewId="0">
      <selection activeCell="N10" sqref="N10"/>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25.5" customHeight="1" x14ac:dyDescent="0.2">
      <c r="A4" s="257" t="s">
        <v>1607</v>
      </c>
      <c r="B4" s="151"/>
      <c r="C4" s="151"/>
      <c r="D4" s="144"/>
      <c r="E4" s="259" t="s">
        <v>1608</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f>'REKAPITULACE D.1.1-2 D'!C18</f>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f>'REKAPITULACE D.1.1-2 D'!C31</f>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o4KHM0amIxzlO77qRNfzAuprEgROYA8/GP8h+nXM5sAkRuwKQGdboypHa3Kem78WW7C29AyaAGknHxF27FN7Jw==" saltValue="w8i4FRaC2rG59CIPCufhhg==" spinCount="100000" sheet="1" objects="1" scenarios="1"/>
  <protectedRanges>
    <protectedRange sqref="J10:M10 H11:M11 C31:D31 F30:G30 F31:G31" name="Oblast1"/>
  </protectedRanges>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1063E-7B03-4F7D-9E0F-CABB2568B2AD}">
  <dimension ref="A1:C33"/>
  <sheetViews>
    <sheetView workbookViewId="0">
      <selection activeCell="C1" sqref="C1"/>
    </sheetView>
  </sheetViews>
  <sheetFormatPr defaultRowHeight="12.75" x14ac:dyDescent="0.2"/>
  <cols>
    <col min="1" max="1" width="3.85546875" customWidth="1"/>
    <col min="2" max="2" width="45.140625" customWidth="1"/>
    <col min="3" max="3" width="20.42578125" customWidth="1"/>
  </cols>
  <sheetData>
    <row r="1" spans="1:3" s="2" customFormat="1" x14ac:dyDescent="0.2">
      <c r="A1" s="263" t="s">
        <v>0</v>
      </c>
      <c r="B1" s="153"/>
      <c r="C1" s="2" t="s">
        <v>2423</v>
      </c>
    </row>
    <row r="2" spans="1:3" s="2" customFormat="1" x14ac:dyDescent="0.2">
      <c r="A2" s="263" t="s">
        <v>1255</v>
      </c>
      <c r="B2" s="153"/>
      <c r="C2" s="2" t="s">
        <v>2</v>
      </c>
    </row>
    <row r="3" spans="1:3" s="1" customFormat="1" ht="9.75" x14ac:dyDescent="0.2"/>
    <row r="4" spans="1:3" s="3" customFormat="1" x14ac:dyDescent="0.2">
      <c r="A4" s="264" t="s">
        <v>184</v>
      </c>
      <c r="B4" s="153"/>
      <c r="C4" s="153"/>
    </row>
    <row r="5" spans="1:3" s="1" customFormat="1" ht="10.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1.25" x14ac:dyDescent="0.2">
      <c r="A8" s="55"/>
      <c r="B8" s="57" t="s">
        <v>1170</v>
      </c>
      <c r="C8" s="56"/>
    </row>
    <row r="9" spans="1:3" s="13" customFormat="1" ht="11.25" x14ac:dyDescent="0.2">
      <c r="A9" s="58">
        <v>3</v>
      </c>
      <c r="B9" s="23" t="s">
        <v>1594</v>
      </c>
      <c r="C9" s="59">
        <f>'ROZPOČET D.1.1-2 D'!G49</f>
        <v>0</v>
      </c>
    </row>
    <row r="10" spans="1:3" s="13" customFormat="1" ht="11.25" x14ac:dyDescent="0.2">
      <c r="A10" s="96">
        <v>61</v>
      </c>
      <c r="B10" s="97" t="s">
        <v>1246</v>
      </c>
      <c r="C10" s="98">
        <f>'ROZPOČET D.1.1-2 D'!G78</f>
        <v>0</v>
      </c>
    </row>
    <row r="11" spans="1:3" s="13" customFormat="1" ht="11.25" x14ac:dyDescent="0.2">
      <c r="A11" s="96">
        <v>62</v>
      </c>
      <c r="B11" s="97" t="s">
        <v>1595</v>
      </c>
      <c r="C11" s="98">
        <f>'ROZPOČET D.1.1-2 D'!G89</f>
        <v>0</v>
      </c>
    </row>
    <row r="12" spans="1:3" s="13" customFormat="1" ht="11.25" x14ac:dyDescent="0.2">
      <c r="A12" s="96">
        <v>63</v>
      </c>
      <c r="B12" s="97" t="s">
        <v>1596</v>
      </c>
      <c r="C12" s="98">
        <f>'ROZPOČET D.1.1-2 D'!G104</f>
        <v>0</v>
      </c>
    </row>
    <row r="13" spans="1:3" s="13" customFormat="1" ht="11.25" x14ac:dyDescent="0.2">
      <c r="A13" s="96">
        <v>64</v>
      </c>
      <c r="B13" s="97" t="s">
        <v>1247</v>
      </c>
      <c r="C13" s="98">
        <f>'ROZPOČET D.1.1-2 D'!G116</f>
        <v>0</v>
      </c>
    </row>
    <row r="14" spans="1:3" s="13" customFormat="1" ht="11.25" x14ac:dyDescent="0.2">
      <c r="A14" s="96">
        <v>9</v>
      </c>
      <c r="B14" s="97" t="s">
        <v>1597</v>
      </c>
      <c r="C14" s="98">
        <f>'ROZPOČET D.1.1-2 D'!G121</f>
        <v>0</v>
      </c>
    </row>
    <row r="15" spans="1:3" s="13" customFormat="1" ht="11.25" x14ac:dyDescent="0.2">
      <c r="A15" s="96">
        <v>94</v>
      </c>
      <c r="B15" s="97" t="s">
        <v>1598</v>
      </c>
      <c r="C15" s="98">
        <f>'ROZPOČET D.1.1-2 D'!G124</f>
        <v>0</v>
      </c>
    </row>
    <row r="16" spans="1:3" s="13" customFormat="1" ht="11.25" x14ac:dyDescent="0.2">
      <c r="A16" s="96">
        <v>96</v>
      </c>
      <c r="B16" s="97" t="s">
        <v>1248</v>
      </c>
      <c r="C16" s="98">
        <f>'ROZPOČET D.1.1-2 D'!G239</f>
        <v>0</v>
      </c>
    </row>
    <row r="17" spans="1:3" s="13" customFormat="1" ht="11.25" x14ac:dyDescent="0.2">
      <c r="A17" s="96">
        <v>99</v>
      </c>
      <c r="B17" s="97" t="s">
        <v>1249</v>
      </c>
      <c r="C17" s="98">
        <f>'ROZPOČET D.1.1-2 D'!G243</f>
        <v>0</v>
      </c>
    </row>
    <row r="18" spans="1:3" s="13" customFormat="1" ht="12" thickBot="1" x14ac:dyDescent="0.25">
      <c r="A18" s="60"/>
      <c r="B18" s="61" t="s">
        <v>1250</v>
      </c>
      <c r="C18" s="62">
        <f>SUM(C9:C17)</f>
        <v>0</v>
      </c>
    </row>
    <row r="19" spans="1:3" s="1" customFormat="1" ht="10.5" thickBot="1" x14ac:dyDescent="0.25"/>
    <row r="20" spans="1:3" s="13" customFormat="1" ht="11.25" x14ac:dyDescent="0.2">
      <c r="A20" s="55"/>
      <c r="B20" s="57" t="s">
        <v>559</v>
      </c>
      <c r="C20" s="56"/>
    </row>
    <row r="21" spans="1:3" s="13" customFormat="1" ht="11.25" x14ac:dyDescent="0.2">
      <c r="A21" s="58">
        <v>711</v>
      </c>
      <c r="B21" s="23" t="s">
        <v>1599</v>
      </c>
      <c r="C21" s="59">
        <f>'ROZPOČET D.1.1-2 D'!G262</f>
        <v>0</v>
      </c>
    </row>
    <row r="22" spans="1:3" s="13" customFormat="1" ht="11.25" x14ac:dyDescent="0.2">
      <c r="A22" s="96">
        <v>713</v>
      </c>
      <c r="B22" s="97" t="s">
        <v>1600</v>
      </c>
      <c r="C22" s="98">
        <f>'ROZPOČET D.1.1-2 D'!G281</f>
        <v>0</v>
      </c>
    </row>
    <row r="23" spans="1:3" s="13" customFormat="1" ht="11.25" x14ac:dyDescent="0.2">
      <c r="A23" s="96">
        <v>766</v>
      </c>
      <c r="B23" s="97" t="s">
        <v>1601</v>
      </c>
      <c r="C23" s="98">
        <f>'ROZPOČET D.1.1-2 D'!G295</f>
        <v>0</v>
      </c>
    </row>
    <row r="24" spans="1:3" s="13" customFormat="1" ht="11.25" x14ac:dyDescent="0.2">
      <c r="A24" s="96">
        <v>767</v>
      </c>
      <c r="B24" s="97" t="s">
        <v>1602</v>
      </c>
      <c r="C24" s="98">
        <f>'ROZPOČET D.1.1-2 D'!G303</f>
        <v>0</v>
      </c>
    </row>
    <row r="25" spans="1:3" s="13" customFormat="1" ht="11.25" x14ac:dyDescent="0.2">
      <c r="A25" s="96">
        <v>771</v>
      </c>
      <c r="B25" s="97" t="s">
        <v>1603</v>
      </c>
      <c r="C25" s="98">
        <f>'ROZPOČET D.1.1-2 D'!G314</f>
        <v>0</v>
      </c>
    </row>
    <row r="26" spans="1:3" s="13" customFormat="1" ht="11.25" x14ac:dyDescent="0.2">
      <c r="A26" s="96">
        <v>775</v>
      </c>
      <c r="B26" s="97" t="s">
        <v>1604</v>
      </c>
      <c r="C26" s="98">
        <f>'ROZPOČET D.1.1-2 D'!G335</f>
        <v>0</v>
      </c>
    </row>
    <row r="27" spans="1:3" s="13" customFormat="1" ht="11.25" x14ac:dyDescent="0.2">
      <c r="A27" s="96">
        <v>776</v>
      </c>
      <c r="B27" s="97" t="s">
        <v>1605</v>
      </c>
      <c r="C27" s="98">
        <f>'ROZPOČET D.1.1-2 D'!G346</f>
        <v>0</v>
      </c>
    </row>
    <row r="28" spans="1:3" s="13" customFormat="1" ht="11.25" x14ac:dyDescent="0.2">
      <c r="A28" s="96">
        <v>781</v>
      </c>
      <c r="B28" s="97" t="s">
        <v>1606</v>
      </c>
      <c r="C28" s="98">
        <f>'ROZPOČET D.1.1-2 D'!G353</f>
        <v>0</v>
      </c>
    </row>
    <row r="29" spans="1:3" s="13" customFormat="1" ht="11.25" x14ac:dyDescent="0.2">
      <c r="A29" s="96">
        <v>783</v>
      </c>
      <c r="B29" s="97" t="s">
        <v>616</v>
      </c>
      <c r="C29" s="98">
        <f>'ROZPOČET D.1.1-2 D'!G357</f>
        <v>0</v>
      </c>
    </row>
    <row r="30" spans="1:3" s="13" customFormat="1" ht="11.25" x14ac:dyDescent="0.2">
      <c r="A30" s="96">
        <v>784</v>
      </c>
      <c r="B30" s="97" t="s">
        <v>1252</v>
      </c>
      <c r="C30" s="98">
        <f>'ROZPOČET D.1.1-2 D'!G365</f>
        <v>0</v>
      </c>
    </row>
    <row r="31" spans="1:3" s="13" customFormat="1" ht="12" thickBot="1" x14ac:dyDescent="0.25">
      <c r="A31" s="60"/>
      <c r="B31" s="61" t="s">
        <v>617</v>
      </c>
      <c r="C31" s="62">
        <f>SUM(C21:C30)</f>
        <v>0</v>
      </c>
    </row>
    <row r="32" spans="1:3" s="1" customFormat="1" ht="10.5" thickBot="1" x14ac:dyDescent="0.25"/>
    <row r="33" spans="1:3" s="13" customFormat="1" ht="12" thickBot="1" x14ac:dyDescent="0.25">
      <c r="A33" s="63"/>
      <c r="B33" s="64" t="s">
        <v>190</v>
      </c>
      <c r="C33" s="65">
        <f>C18+C31</f>
        <v>0</v>
      </c>
    </row>
  </sheetData>
  <sheetProtection algorithmName="SHA-512" hashValue="F6zlWLLC49cUlSwAoI/zwOrl1H3HG0J6TfJXSnL7U68kswhAGyJ0sJLdBA44dOH8DVJxImmusF2n3r+BK9BFaQ==" saltValue="ggR5Aab4pAyzwxPrYdGerQ=="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6DBA-056C-43A7-B5C3-001C9DAF10D0}">
  <dimension ref="A1:G367"/>
  <sheetViews>
    <sheetView topLeftCell="A121" workbookViewId="0">
      <selection activeCell="E142" sqref="E142"/>
    </sheetView>
  </sheetViews>
  <sheetFormatPr defaultRowHeight="12.75" x14ac:dyDescent="0.2"/>
  <cols>
    <col min="1" max="1" width="3.7109375" customWidth="1"/>
    <col min="2" max="2" width="11" customWidth="1"/>
    <col min="3" max="3" width="43.42578125" customWidth="1"/>
    <col min="4" max="4" width="4.42578125" customWidth="1"/>
    <col min="5" max="5" width="8.7109375" customWidth="1"/>
    <col min="6" max="7" width="10.5703125" customWidth="1"/>
  </cols>
  <sheetData>
    <row r="1" spans="1:7" s="2" customFormat="1" x14ac:dyDescent="0.2">
      <c r="A1" s="263" t="s">
        <v>0</v>
      </c>
      <c r="B1" s="153"/>
      <c r="C1" s="153"/>
      <c r="D1" s="153"/>
      <c r="E1" s="153"/>
      <c r="F1" s="263" t="s">
        <v>2423</v>
      </c>
      <c r="G1" s="153"/>
    </row>
    <row r="2" spans="1:7" s="2" customFormat="1" x14ac:dyDescent="0.2">
      <c r="A2" s="263" t="s">
        <v>1255</v>
      </c>
      <c r="B2" s="153"/>
      <c r="C2" s="153"/>
      <c r="D2" s="153"/>
      <c r="E2" s="153"/>
      <c r="F2" s="263" t="s">
        <v>2</v>
      </c>
      <c r="G2" s="153"/>
    </row>
    <row r="3" spans="1:7" s="1" customFormat="1" ht="9.75" x14ac:dyDescent="0.2"/>
    <row r="4" spans="1:7" x14ac:dyDescent="0.2">
      <c r="A4" s="264" t="s">
        <v>3</v>
      </c>
      <c r="B4" s="153"/>
      <c r="C4" s="153"/>
      <c r="D4" s="153"/>
      <c r="E4" s="153"/>
      <c r="F4" s="153"/>
      <c r="G4" s="153"/>
    </row>
    <row r="5" spans="1:7" s="1" customFormat="1" ht="10.5" thickBot="1" x14ac:dyDescent="0.25"/>
    <row r="6" spans="1:7" s="1" customFormat="1" ht="9.75" customHeight="1" x14ac:dyDescent="0.2">
      <c r="A6" s="5" t="s">
        <v>4</v>
      </c>
      <c r="B6" s="272" t="s">
        <v>8</v>
      </c>
      <c r="C6" s="272" t="s">
        <v>10</v>
      </c>
      <c r="D6" s="272" t="s">
        <v>12</v>
      </c>
      <c r="E6" s="272" t="s">
        <v>14</v>
      </c>
      <c r="F6" s="273" t="s">
        <v>16</v>
      </c>
      <c r="G6" s="196"/>
    </row>
    <row r="7" spans="1:7" s="1" customFormat="1" ht="9.75" customHeight="1" x14ac:dyDescent="0.2">
      <c r="A7" s="6" t="s">
        <v>5</v>
      </c>
      <c r="B7" s="152"/>
      <c r="C7" s="152"/>
      <c r="D7" s="152"/>
      <c r="E7" s="152"/>
      <c r="F7" s="274"/>
      <c r="G7" s="275"/>
    </row>
    <row r="8" spans="1:7" s="1" customFormat="1" ht="9.75" customHeight="1" x14ac:dyDescent="0.2">
      <c r="A8" s="6" t="s">
        <v>6</v>
      </c>
      <c r="B8" s="152"/>
      <c r="C8" s="152"/>
      <c r="D8" s="152"/>
      <c r="E8" s="152"/>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1.25" x14ac:dyDescent="0.2">
      <c r="A10" s="16"/>
      <c r="B10" s="15"/>
      <c r="C10" s="17" t="s">
        <v>1170</v>
      </c>
      <c r="D10" s="15"/>
      <c r="E10" s="15"/>
      <c r="F10" s="18"/>
      <c r="G10" s="19"/>
    </row>
    <row r="11" spans="1:7" s="14" customFormat="1" ht="11.25" x14ac:dyDescent="0.2">
      <c r="A11" s="21"/>
      <c r="B11" s="22" t="s">
        <v>1256</v>
      </c>
      <c r="C11" s="23" t="s">
        <v>1257</v>
      </c>
      <c r="D11" s="20"/>
      <c r="E11" s="20"/>
      <c r="F11" s="24"/>
      <c r="G11" s="25"/>
    </row>
    <row r="12" spans="1:7" s="1" customFormat="1" ht="9.75" x14ac:dyDescent="0.2">
      <c r="A12" s="32">
        <v>1</v>
      </c>
      <c r="B12" s="28" t="s">
        <v>1258</v>
      </c>
      <c r="C12" s="29" t="s">
        <v>1259</v>
      </c>
      <c r="D12" s="30" t="s">
        <v>564</v>
      </c>
      <c r="E12" s="95">
        <v>43.491499999999995</v>
      </c>
      <c r="F12" s="135"/>
      <c r="G12" s="35">
        <f>E12*F12</f>
        <v>0</v>
      </c>
    </row>
    <row r="13" spans="1:7" s="1" customFormat="1" ht="9.75" customHeight="1" x14ac:dyDescent="0.2">
      <c r="A13" s="4"/>
      <c r="B13" s="91" t="s">
        <v>492</v>
      </c>
      <c r="C13" s="269" t="s">
        <v>1260</v>
      </c>
      <c r="D13" s="208"/>
      <c r="E13" s="208"/>
      <c r="F13" s="208"/>
      <c r="G13" s="270"/>
    </row>
    <row r="14" spans="1:7" s="1" customFormat="1" ht="9.75" x14ac:dyDescent="0.2">
      <c r="A14" s="26"/>
      <c r="B14" s="28"/>
      <c r="C14" s="29" t="s">
        <v>1261</v>
      </c>
      <c r="D14" s="30"/>
      <c r="E14" s="90">
        <v>28.359499999999997</v>
      </c>
      <c r="F14" s="26"/>
      <c r="G14" s="31"/>
    </row>
    <row r="15" spans="1:7" s="1" customFormat="1" ht="9.75" customHeight="1" x14ac:dyDescent="0.2">
      <c r="A15" s="4"/>
      <c r="B15" s="91" t="s">
        <v>492</v>
      </c>
      <c r="C15" s="269" t="s">
        <v>1262</v>
      </c>
      <c r="D15" s="208"/>
      <c r="E15" s="208"/>
      <c r="F15" s="208"/>
      <c r="G15" s="270"/>
    </row>
    <row r="16" spans="1:7" s="1" customFormat="1" ht="9.75" x14ac:dyDescent="0.2">
      <c r="A16" s="26"/>
      <c r="B16" s="28"/>
      <c r="C16" s="29" t="s">
        <v>1263</v>
      </c>
      <c r="D16" s="30"/>
      <c r="E16" s="90">
        <v>3.2640000000000002</v>
      </c>
      <c r="F16" s="26"/>
      <c r="G16" s="31"/>
    </row>
    <row r="17" spans="1:7" s="1" customFormat="1" ht="9.75" customHeight="1" x14ac:dyDescent="0.2">
      <c r="A17" s="4"/>
      <c r="B17" s="91" t="s">
        <v>492</v>
      </c>
      <c r="C17" s="269" t="s">
        <v>1264</v>
      </c>
      <c r="D17" s="208"/>
      <c r="E17" s="208"/>
      <c r="F17" s="208"/>
      <c r="G17" s="270"/>
    </row>
    <row r="18" spans="1:7" s="1" customFormat="1" ht="9.75" x14ac:dyDescent="0.2">
      <c r="A18" s="26"/>
      <c r="B18" s="28"/>
      <c r="C18" s="29" t="s">
        <v>1265</v>
      </c>
      <c r="D18" s="30"/>
      <c r="E18" s="90">
        <v>11.868</v>
      </c>
      <c r="F18" s="26"/>
      <c r="G18" s="31"/>
    </row>
    <row r="19" spans="1:7" s="1" customFormat="1" ht="9.75" customHeight="1" x14ac:dyDescent="0.2">
      <c r="A19" s="4"/>
      <c r="B19" s="91" t="s">
        <v>492</v>
      </c>
      <c r="C19" s="269" t="s">
        <v>1266</v>
      </c>
      <c r="D19" s="208"/>
      <c r="E19" s="208"/>
      <c r="F19" s="208"/>
      <c r="G19" s="270"/>
    </row>
    <row r="20" spans="1:7" s="1" customFormat="1" ht="9.75" x14ac:dyDescent="0.2">
      <c r="A20" s="32">
        <f>A12+1</f>
        <v>2</v>
      </c>
      <c r="B20" s="28" t="s">
        <v>1267</v>
      </c>
      <c r="C20" s="29" t="s">
        <v>1268</v>
      </c>
      <c r="D20" s="30" t="s">
        <v>598</v>
      </c>
      <c r="E20" s="90">
        <v>5.2155E-2</v>
      </c>
      <c r="F20" s="135"/>
      <c r="G20" s="35">
        <f>E20*F20</f>
        <v>0</v>
      </c>
    </row>
    <row r="21" spans="1:7" s="1" customFormat="1" ht="9.75" customHeight="1" x14ac:dyDescent="0.2">
      <c r="A21" s="4"/>
      <c r="B21" s="91" t="s">
        <v>492</v>
      </c>
      <c r="C21" s="269" t="s">
        <v>1269</v>
      </c>
      <c r="D21" s="208"/>
      <c r="E21" s="208"/>
      <c r="F21" s="208"/>
      <c r="G21" s="270"/>
    </row>
    <row r="22" spans="1:7" s="1" customFormat="1" ht="9.75" x14ac:dyDescent="0.2">
      <c r="A22" s="26"/>
      <c r="B22" s="28"/>
      <c r="C22" s="29" t="s">
        <v>1270</v>
      </c>
      <c r="D22" s="30"/>
      <c r="E22" s="90">
        <v>5.2155E-2</v>
      </c>
      <c r="F22" s="26"/>
      <c r="G22" s="31"/>
    </row>
    <row r="23" spans="1:7" s="1" customFormat="1" ht="9.75" customHeight="1" x14ac:dyDescent="0.2">
      <c r="A23" s="4"/>
      <c r="B23" s="91" t="s">
        <v>492</v>
      </c>
      <c r="C23" s="269" t="s">
        <v>1271</v>
      </c>
      <c r="D23" s="208"/>
      <c r="E23" s="208"/>
      <c r="F23" s="208"/>
      <c r="G23" s="270"/>
    </row>
    <row r="24" spans="1:7" s="1" customFormat="1" ht="9.75" x14ac:dyDescent="0.2">
      <c r="A24" s="32">
        <f>A20+1</f>
        <v>3</v>
      </c>
      <c r="B24" s="28" t="s">
        <v>1272</v>
      </c>
      <c r="C24" s="29" t="s">
        <v>1273</v>
      </c>
      <c r="D24" s="30" t="s">
        <v>598</v>
      </c>
      <c r="E24" s="90">
        <v>5.6327400000000007E-2</v>
      </c>
      <c r="F24" s="135"/>
      <c r="G24" s="35">
        <f>E24*F24</f>
        <v>0</v>
      </c>
    </row>
    <row r="25" spans="1:7" s="1" customFormat="1" ht="9.75" customHeight="1" x14ac:dyDescent="0.2">
      <c r="A25" s="4"/>
      <c r="B25" s="91" t="s">
        <v>492</v>
      </c>
      <c r="C25" s="269" t="s">
        <v>1274</v>
      </c>
      <c r="D25" s="208"/>
      <c r="E25" s="208"/>
      <c r="F25" s="208"/>
      <c r="G25" s="270"/>
    </row>
    <row r="26" spans="1:7" s="1" customFormat="1" ht="9.75" x14ac:dyDescent="0.2">
      <c r="A26" s="32">
        <f>A24+1</f>
        <v>4</v>
      </c>
      <c r="B26" s="28" t="s">
        <v>1275</v>
      </c>
      <c r="C26" s="29" t="s">
        <v>1276</v>
      </c>
      <c r="D26" s="30" t="s">
        <v>598</v>
      </c>
      <c r="E26" s="90">
        <v>0.19608</v>
      </c>
      <c r="F26" s="135"/>
      <c r="G26" s="35">
        <f>E26*F26</f>
        <v>0</v>
      </c>
    </row>
    <row r="27" spans="1:7" s="1" customFormat="1" ht="9.75" customHeight="1" x14ac:dyDescent="0.2">
      <c r="A27" s="4"/>
      <c r="B27" s="91" t="s">
        <v>492</v>
      </c>
      <c r="C27" s="269" t="s">
        <v>1277</v>
      </c>
      <c r="D27" s="208"/>
      <c r="E27" s="208"/>
      <c r="F27" s="208"/>
      <c r="G27" s="270"/>
    </row>
    <row r="28" spans="1:7" s="1" customFormat="1" ht="9.75" x14ac:dyDescent="0.2">
      <c r="A28" s="26"/>
      <c r="B28" s="28"/>
      <c r="C28" s="29" t="s">
        <v>1265</v>
      </c>
      <c r="D28" s="30"/>
      <c r="E28" s="90">
        <v>0.19608</v>
      </c>
      <c r="F28" s="26"/>
      <c r="G28" s="31"/>
    </row>
    <row r="29" spans="1:7" s="1" customFormat="1" ht="9.75" customHeight="1" x14ac:dyDescent="0.2">
      <c r="A29" s="4"/>
      <c r="B29" s="91" t="s">
        <v>492</v>
      </c>
      <c r="C29" s="269" t="s">
        <v>1278</v>
      </c>
      <c r="D29" s="208"/>
      <c r="E29" s="208"/>
      <c r="F29" s="208"/>
      <c r="G29" s="270"/>
    </row>
    <row r="30" spans="1:7" s="1" customFormat="1" ht="9.75" x14ac:dyDescent="0.2">
      <c r="A30" s="32">
        <f>A26+1</f>
        <v>5</v>
      </c>
      <c r="B30" s="28" t="s">
        <v>1279</v>
      </c>
      <c r="C30" s="29" t="s">
        <v>1280</v>
      </c>
      <c r="D30" s="30" t="s">
        <v>598</v>
      </c>
      <c r="E30" s="90">
        <v>0.21176640000000002</v>
      </c>
      <c r="F30" s="135"/>
      <c r="G30" s="35">
        <f>E30*F30</f>
        <v>0</v>
      </c>
    </row>
    <row r="31" spans="1:7" s="1" customFormat="1" ht="9.75" customHeight="1" x14ac:dyDescent="0.2">
      <c r="A31" s="4"/>
      <c r="B31" s="91" t="s">
        <v>492</v>
      </c>
      <c r="C31" s="269" t="s">
        <v>1281</v>
      </c>
      <c r="D31" s="208"/>
      <c r="E31" s="208"/>
      <c r="F31" s="208"/>
      <c r="G31" s="270"/>
    </row>
    <row r="32" spans="1:7" s="1" customFormat="1" ht="9.75" x14ac:dyDescent="0.2">
      <c r="A32" s="32">
        <f>A30+1</f>
        <v>6</v>
      </c>
      <c r="B32" s="28" t="s">
        <v>1282</v>
      </c>
      <c r="C32" s="29" t="s">
        <v>1283</v>
      </c>
      <c r="D32" s="30" t="s">
        <v>564</v>
      </c>
      <c r="E32" s="95">
        <v>1.0640000000000001</v>
      </c>
      <c r="F32" s="135"/>
      <c r="G32" s="35">
        <f>E32*F32</f>
        <v>0</v>
      </c>
    </row>
    <row r="33" spans="1:7" s="1" customFormat="1" ht="9.75" customHeight="1" x14ac:dyDescent="0.2">
      <c r="A33" s="4"/>
      <c r="B33" s="91" t="s">
        <v>492</v>
      </c>
      <c r="C33" s="269" t="s">
        <v>1284</v>
      </c>
      <c r="D33" s="208"/>
      <c r="E33" s="208"/>
      <c r="F33" s="208"/>
      <c r="G33" s="270"/>
    </row>
    <row r="34" spans="1:7" s="1" customFormat="1" ht="9.75" x14ac:dyDescent="0.2">
      <c r="A34" s="32">
        <f>A32+1</f>
        <v>7</v>
      </c>
      <c r="B34" s="28" t="s">
        <v>1285</v>
      </c>
      <c r="C34" s="29" t="s">
        <v>1286</v>
      </c>
      <c r="D34" s="30" t="s">
        <v>564</v>
      </c>
      <c r="E34" s="95">
        <v>12.485000000000001</v>
      </c>
      <c r="F34" s="135"/>
      <c r="G34" s="35">
        <f>E34*F34</f>
        <v>0</v>
      </c>
    </row>
    <row r="35" spans="1:7" s="1" customFormat="1" ht="9.75" customHeight="1" x14ac:dyDescent="0.2">
      <c r="A35" s="4"/>
      <c r="B35" s="91" t="s">
        <v>492</v>
      </c>
      <c r="C35" s="269" t="s">
        <v>1287</v>
      </c>
      <c r="D35" s="208"/>
      <c r="E35" s="208"/>
      <c r="F35" s="208"/>
      <c r="G35" s="270"/>
    </row>
    <row r="36" spans="1:7" s="1" customFormat="1" ht="9.75" x14ac:dyDescent="0.2">
      <c r="A36" s="26"/>
      <c r="B36" s="28"/>
      <c r="C36" s="29" t="s">
        <v>1261</v>
      </c>
      <c r="D36" s="30"/>
      <c r="E36" s="90">
        <v>1.1000000000000001</v>
      </c>
      <c r="F36" s="26"/>
      <c r="G36" s="31"/>
    </row>
    <row r="37" spans="1:7" s="1" customFormat="1" ht="9.75" customHeight="1" x14ac:dyDescent="0.2">
      <c r="A37" s="4"/>
      <c r="B37" s="91" t="s">
        <v>492</v>
      </c>
      <c r="C37" s="269" t="s">
        <v>1288</v>
      </c>
      <c r="D37" s="208"/>
      <c r="E37" s="208"/>
      <c r="F37" s="208"/>
      <c r="G37" s="270"/>
    </row>
    <row r="38" spans="1:7" s="1" customFormat="1" ht="9.75" x14ac:dyDescent="0.2">
      <c r="A38" s="26"/>
      <c r="B38" s="28"/>
      <c r="C38" s="29" t="s">
        <v>1265</v>
      </c>
      <c r="D38" s="30"/>
      <c r="E38" s="90">
        <v>5.9250000000000007</v>
      </c>
      <c r="F38" s="26"/>
      <c r="G38" s="31"/>
    </row>
    <row r="39" spans="1:7" s="1" customFormat="1" ht="9.75" customHeight="1" x14ac:dyDescent="0.2">
      <c r="A39" s="4"/>
      <c r="B39" s="91" t="s">
        <v>492</v>
      </c>
      <c r="C39" s="269" t="s">
        <v>1289</v>
      </c>
      <c r="D39" s="208"/>
      <c r="E39" s="208"/>
      <c r="F39" s="208"/>
      <c r="G39" s="270"/>
    </row>
    <row r="40" spans="1:7" s="1" customFormat="1" ht="9.75" x14ac:dyDescent="0.2">
      <c r="A40" s="26"/>
      <c r="B40" s="28"/>
      <c r="C40" s="29" t="s">
        <v>1290</v>
      </c>
      <c r="D40" s="30"/>
      <c r="E40" s="90">
        <v>5.4600000000000009</v>
      </c>
      <c r="F40" s="26"/>
      <c r="G40" s="31"/>
    </row>
    <row r="41" spans="1:7" s="1" customFormat="1" ht="9.75" customHeight="1" x14ac:dyDescent="0.2">
      <c r="A41" s="4"/>
      <c r="B41" s="91" t="s">
        <v>492</v>
      </c>
      <c r="C41" s="269" t="s">
        <v>1291</v>
      </c>
      <c r="D41" s="208"/>
      <c r="E41" s="208"/>
      <c r="F41" s="208"/>
      <c r="G41" s="270"/>
    </row>
    <row r="42" spans="1:7" s="1" customFormat="1" ht="9.75" x14ac:dyDescent="0.2">
      <c r="A42" s="32">
        <f>A34+1</f>
        <v>8</v>
      </c>
      <c r="B42" s="28" t="s">
        <v>1292</v>
      </c>
      <c r="C42" s="29" t="s">
        <v>1293</v>
      </c>
      <c r="D42" s="30" t="s">
        <v>158</v>
      </c>
      <c r="E42" s="33">
        <v>2</v>
      </c>
      <c r="F42" s="135"/>
      <c r="G42" s="35">
        <f>E42*F42</f>
        <v>0</v>
      </c>
    </row>
    <row r="43" spans="1:7" s="1" customFormat="1" ht="9.75" x14ac:dyDescent="0.2">
      <c r="A43" s="32">
        <f>A42+1</f>
        <v>9</v>
      </c>
      <c r="B43" s="28" t="s">
        <v>1294</v>
      </c>
      <c r="C43" s="29" t="s">
        <v>1295</v>
      </c>
      <c r="D43" s="30" t="s">
        <v>29</v>
      </c>
      <c r="E43" s="33">
        <v>1</v>
      </c>
      <c r="F43" s="135"/>
      <c r="G43" s="35">
        <f>E43*F43</f>
        <v>0</v>
      </c>
    </row>
    <row r="44" spans="1:7" s="1" customFormat="1" ht="9.75" x14ac:dyDescent="0.2">
      <c r="A44" s="32">
        <f>A43+1</f>
        <v>10</v>
      </c>
      <c r="B44" s="28" t="s">
        <v>1296</v>
      </c>
      <c r="C44" s="29" t="s">
        <v>1297</v>
      </c>
      <c r="D44" s="30" t="s">
        <v>604</v>
      </c>
      <c r="E44" s="33">
        <v>2</v>
      </c>
      <c r="F44" s="135"/>
      <c r="G44" s="35">
        <f>E44*F44</f>
        <v>0</v>
      </c>
    </row>
    <row r="45" spans="1:7" s="1" customFormat="1" ht="9.75" x14ac:dyDescent="0.2">
      <c r="A45" s="32">
        <f>A44+1</f>
        <v>11</v>
      </c>
      <c r="B45" s="28" t="s">
        <v>1298</v>
      </c>
      <c r="C45" s="29" t="s">
        <v>1299</v>
      </c>
      <c r="D45" s="30" t="s">
        <v>604</v>
      </c>
      <c r="E45" s="33">
        <v>1</v>
      </c>
      <c r="F45" s="135"/>
      <c r="G45" s="35">
        <f>E45*F45</f>
        <v>0</v>
      </c>
    </row>
    <row r="46" spans="1:7" s="1" customFormat="1" ht="9.75" customHeight="1" x14ac:dyDescent="0.2">
      <c r="A46" s="4"/>
      <c r="B46" s="91" t="s">
        <v>492</v>
      </c>
      <c r="C46" s="269" t="s">
        <v>1300</v>
      </c>
      <c r="D46" s="208"/>
      <c r="E46" s="208"/>
      <c r="F46" s="208"/>
      <c r="G46" s="270"/>
    </row>
    <row r="47" spans="1:7" s="1" customFormat="1" ht="9.75" x14ac:dyDescent="0.2">
      <c r="A47" s="26"/>
      <c r="B47" s="28"/>
      <c r="C47" s="29" t="s">
        <v>1265</v>
      </c>
      <c r="D47" s="30"/>
      <c r="E47" s="33">
        <v>1</v>
      </c>
      <c r="F47" s="26"/>
      <c r="G47" s="31"/>
    </row>
    <row r="48" spans="1:7" s="1" customFormat="1" ht="9.75" x14ac:dyDescent="0.2">
      <c r="A48" s="32">
        <f>A45+1</f>
        <v>12</v>
      </c>
      <c r="B48" s="28" t="s">
        <v>1301</v>
      </c>
      <c r="C48" s="29" t="s">
        <v>1302</v>
      </c>
      <c r="D48" s="30" t="s">
        <v>604</v>
      </c>
      <c r="E48" s="33">
        <v>1</v>
      </c>
      <c r="F48" s="135"/>
      <c r="G48" s="35">
        <f>E48*F48</f>
        <v>0</v>
      </c>
    </row>
    <row r="49" spans="1:7" s="14" customFormat="1" ht="11.25" x14ac:dyDescent="0.2">
      <c r="A49" s="42"/>
      <c r="B49" s="43">
        <v>3</v>
      </c>
      <c r="C49" s="44" t="s">
        <v>1303</v>
      </c>
      <c r="D49" s="45"/>
      <c r="E49" s="45"/>
      <c r="F49" s="46"/>
      <c r="G49" s="47">
        <f>SUM(G12:G48)</f>
        <v>0</v>
      </c>
    </row>
    <row r="50" spans="1:7" s="14" customFormat="1" ht="11.25" x14ac:dyDescent="0.2">
      <c r="A50" s="21"/>
      <c r="B50" s="22" t="s">
        <v>1171</v>
      </c>
      <c r="C50" s="23" t="s">
        <v>1172</v>
      </c>
      <c r="D50" s="20"/>
      <c r="E50" s="20"/>
      <c r="F50" s="24"/>
      <c r="G50" s="25"/>
    </row>
    <row r="51" spans="1:7" s="1" customFormat="1" ht="9.75" x14ac:dyDescent="0.2">
      <c r="A51" s="32">
        <f>A48+1</f>
        <v>13</v>
      </c>
      <c r="B51" s="28" t="s">
        <v>1304</v>
      </c>
      <c r="C51" s="29" t="s">
        <v>1305</v>
      </c>
      <c r="D51" s="30" t="s">
        <v>564</v>
      </c>
      <c r="E51" s="95">
        <v>84.9</v>
      </c>
      <c r="F51" s="135"/>
      <c r="G51" s="35">
        <f>E51*F51</f>
        <v>0</v>
      </c>
    </row>
    <row r="52" spans="1:7" s="1" customFormat="1" ht="9.75" customHeight="1" x14ac:dyDescent="0.2">
      <c r="A52" s="4"/>
      <c r="B52" s="91" t="s">
        <v>492</v>
      </c>
      <c r="C52" s="269" t="s">
        <v>1306</v>
      </c>
      <c r="D52" s="208"/>
      <c r="E52" s="208"/>
      <c r="F52" s="208"/>
      <c r="G52" s="270"/>
    </row>
    <row r="53" spans="1:7" s="1" customFormat="1" ht="9.75" x14ac:dyDescent="0.2">
      <c r="A53" s="26"/>
      <c r="B53" s="28"/>
      <c r="C53" s="29" t="s">
        <v>1307</v>
      </c>
      <c r="D53" s="30"/>
      <c r="E53" s="90">
        <v>84.9</v>
      </c>
      <c r="F53" s="26"/>
      <c r="G53" s="31"/>
    </row>
    <row r="54" spans="1:7" s="1" customFormat="1" ht="9.75" customHeight="1" x14ac:dyDescent="0.2">
      <c r="A54" s="4"/>
      <c r="B54" s="91" t="s">
        <v>492</v>
      </c>
      <c r="C54" s="269" t="s">
        <v>1308</v>
      </c>
      <c r="D54" s="208"/>
      <c r="E54" s="208"/>
      <c r="F54" s="208"/>
      <c r="G54" s="270"/>
    </row>
    <row r="55" spans="1:7" s="1" customFormat="1" ht="9.75" x14ac:dyDescent="0.2">
      <c r="A55" s="32">
        <f>A51+1</f>
        <v>14</v>
      </c>
      <c r="B55" s="28" t="s">
        <v>1309</v>
      </c>
      <c r="C55" s="29" t="s">
        <v>1310</v>
      </c>
      <c r="D55" s="30" t="s">
        <v>564</v>
      </c>
      <c r="E55" s="95">
        <v>98.894999999999996</v>
      </c>
      <c r="F55" s="135"/>
      <c r="G55" s="35">
        <f>E55*F55</f>
        <v>0</v>
      </c>
    </row>
    <row r="56" spans="1:7" s="1" customFormat="1" ht="9.75" customHeight="1" x14ac:dyDescent="0.2">
      <c r="A56" s="4"/>
      <c r="B56" s="91" t="s">
        <v>492</v>
      </c>
      <c r="C56" s="269" t="s">
        <v>1311</v>
      </c>
      <c r="D56" s="208"/>
      <c r="E56" s="208"/>
      <c r="F56" s="208"/>
      <c r="G56" s="270"/>
    </row>
    <row r="57" spans="1:7" s="1" customFormat="1" ht="9.75" x14ac:dyDescent="0.2">
      <c r="A57" s="26"/>
      <c r="B57" s="28"/>
      <c r="C57" s="29" t="s">
        <v>1261</v>
      </c>
      <c r="D57" s="30"/>
      <c r="E57" s="90">
        <v>57.164999999999999</v>
      </c>
      <c r="F57" s="26"/>
      <c r="G57" s="31"/>
    </row>
    <row r="58" spans="1:7" s="1" customFormat="1" ht="9.75" customHeight="1" x14ac:dyDescent="0.2">
      <c r="A58" s="4"/>
      <c r="B58" s="91" t="s">
        <v>492</v>
      </c>
      <c r="C58" s="269" t="s">
        <v>1312</v>
      </c>
      <c r="D58" s="208"/>
      <c r="E58" s="208"/>
      <c r="F58" s="208"/>
      <c r="G58" s="270"/>
    </row>
    <row r="59" spans="1:7" s="1" customFormat="1" ht="9.75" x14ac:dyDescent="0.2">
      <c r="A59" s="26"/>
      <c r="B59" s="28"/>
      <c r="C59" s="29" t="s">
        <v>1265</v>
      </c>
      <c r="D59" s="30"/>
      <c r="E59" s="90">
        <v>33.195</v>
      </c>
      <c r="F59" s="26"/>
      <c r="G59" s="31"/>
    </row>
    <row r="60" spans="1:7" s="1" customFormat="1" ht="9.75" customHeight="1" x14ac:dyDescent="0.2">
      <c r="A60" s="4"/>
      <c r="B60" s="91" t="s">
        <v>492</v>
      </c>
      <c r="C60" s="269" t="s">
        <v>1313</v>
      </c>
      <c r="D60" s="208"/>
      <c r="E60" s="208"/>
      <c r="F60" s="208"/>
      <c r="G60" s="270"/>
    </row>
    <row r="61" spans="1:7" s="1" customFormat="1" ht="9.75" x14ac:dyDescent="0.2">
      <c r="A61" s="26"/>
      <c r="B61" s="28"/>
      <c r="C61" s="29" t="s">
        <v>1290</v>
      </c>
      <c r="D61" s="30"/>
      <c r="E61" s="90">
        <v>8.5350000000000001</v>
      </c>
      <c r="F61" s="26"/>
      <c r="G61" s="31"/>
    </row>
    <row r="62" spans="1:7" s="1" customFormat="1" ht="9.75" customHeight="1" x14ac:dyDescent="0.2">
      <c r="A62" s="4"/>
      <c r="B62" s="91" t="s">
        <v>492</v>
      </c>
      <c r="C62" s="269" t="s">
        <v>1314</v>
      </c>
      <c r="D62" s="208"/>
      <c r="E62" s="208"/>
      <c r="F62" s="208"/>
      <c r="G62" s="270"/>
    </row>
    <row r="63" spans="1:7" s="1" customFormat="1" ht="9.75" x14ac:dyDescent="0.2">
      <c r="A63" s="32">
        <f>A55+1</f>
        <v>15</v>
      </c>
      <c r="B63" s="28" t="s">
        <v>1315</v>
      </c>
      <c r="C63" s="29" t="s">
        <v>1316</v>
      </c>
      <c r="D63" s="30" t="s">
        <v>564</v>
      </c>
      <c r="E63" s="95">
        <v>239.19</v>
      </c>
      <c r="F63" s="135"/>
      <c r="G63" s="35">
        <f>E63*F63</f>
        <v>0</v>
      </c>
    </row>
    <row r="64" spans="1:7" s="1" customFormat="1" ht="9.75" customHeight="1" x14ac:dyDescent="0.2">
      <c r="A64" s="4"/>
      <c r="B64" s="91" t="s">
        <v>492</v>
      </c>
      <c r="C64" s="269" t="s">
        <v>1317</v>
      </c>
      <c r="D64" s="208"/>
      <c r="E64" s="208"/>
      <c r="F64" s="208"/>
      <c r="G64" s="270"/>
    </row>
    <row r="65" spans="1:7" s="1" customFormat="1" ht="9.75" x14ac:dyDescent="0.2">
      <c r="A65" s="26"/>
      <c r="B65" s="28"/>
      <c r="C65" s="29" t="s">
        <v>1318</v>
      </c>
      <c r="D65" s="30"/>
      <c r="E65" s="90">
        <v>107.334</v>
      </c>
      <c r="F65" s="26"/>
      <c r="G65" s="31"/>
    </row>
    <row r="66" spans="1:7" s="1" customFormat="1" ht="9.75" customHeight="1" x14ac:dyDescent="0.2">
      <c r="A66" s="4"/>
      <c r="B66" s="91" t="s">
        <v>492</v>
      </c>
      <c r="C66" s="269" t="s">
        <v>1319</v>
      </c>
      <c r="D66" s="208"/>
      <c r="E66" s="208"/>
      <c r="F66" s="208"/>
      <c r="G66" s="270"/>
    </row>
    <row r="67" spans="1:7" s="1" customFormat="1" ht="9.75" x14ac:dyDescent="0.2">
      <c r="A67" s="26"/>
      <c r="B67" s="28"/>
      <c r="C67" s="29" t="s">
        <v>1265</v>
      </c>
      <c r="D67" s="30"/>
      <c r="E67" s="90">
        <v>42.075999999999993</v>
      </c>
      <c r="F67" s="26"/>
      <c r="G67" s="31"/>
    </row>
    <row r="68" spans="1:7" s="1" customFormat="1" ht="9.75" customHeight="1" x14ac:dyDescent="0.2">
      <c r="A68" s="4"/>
      <c r="B68" s="91" t="s">
        <v>492</v>
      </c>
      <c r="C68" s="269" t="s">
        <v>1320</v>
      </c>
      <c r="D68" s="208"/>
      <c r="E68" s="208"/>
      <c r="F68" s="208"/>
      <c r="G68" s="270"/>
    </row>
    <row r="69" spans="1:7" s="1" customFormat="1" ht="9.75" x14ac:dyDescent="0.2">
      <c r="A69" s="26"/>
      <c r="B69" s="28"/>
      <c r="C69" s="29" t="s">
        <v>1290</v>
      </c>
      <c r="D69" s="30"/>
      <c r="E69" s="90">
        <v>89.78</v>
      </c>
      <c r="F69" s="26"/>
      <c r="G69" s="31"/>
    </row>
    <row r="70" spans="1:7" s="1" customFormat="1" ht="9.75" customHeight="1" x14ac:dyDescent="0.2">
      <c r="A70" s="4"/>
      <c r="B70" s="91" t="s">
        <v>492</v>
      </c>
      <c r="C70" s="269" t="s">
        <v>1321</v>
      </c>
      <c r="D70" s="208"/>
      <c r="E70" s="208"/>
      <c r="F70" s="208"/>
      <c r="G70" s="270"/>
    </row>
    <row r="71" spans="1:7" s="1" customFormat="1" ht="9.75" x14ac:dyDescent="0.2">
      <c r="A71" s="32">
        <f>A63+1</f>
        <v>16</v>
      </c>
      <c r="B71" s="28" t="s">
        <v>1322</v>
      </c>
      <c r="C71" s="29" t="s">
        <v>1323</v>
      </c>
      <c r="D71" s="30" t="s">
        <v>564</v>
      </c>
      <c r="E71" s="95">
        <v>106.2795</v>
      </c>
      <c r="F71" s="135"/>
      <c r="G71" s="35">
        <f>E71*F71</f>
        <v>0</v>
      </c>
    </row>
    <row r="72" spans="1:7" s="1" customFormat="1" ht="9.75" customHeight="1" x14ac:dyDescent="0.2">
      <c r="A72" s="4"/>
      <c r="B72" s="91" t="s">
        <v>492</v>
      </c>
      <c r="C72" s="269" t="s">
        <v>1324</v>
      </c>
      <c r="D72" s="208"/>
      <c r="E72" s="208"/>
      <c r="F72" s="208"/>
      <c r="G72" s="270"/>
    </row>
    <row r="73" spans="1:7" s="1" customFormat="1" ht="9.75" x14ac:dyDescent="0.2">
      <c r="A73" s="26"/>
      <c r="B73" s="28"/>
      <c r="C73" s="29" t="s">
        <v>1318</v>
      </c>
      <c r="D73" s="30"/>
      <c r="E73" s="90">
        <v>61.631999999999998</v>
      </c>
      <c r="F73" s="26"/>
      <c r="G73" s="31"/>
    </row>
    <row r="74" spans="1:7" s="1" customFormat="1" ht="9.75" customHeight="1" x14ac:dyDescent="0.2">
      <c r="A74" s="4"/>
      <c r="B74" s="91" t="s">
        <v>492</v>
      </c>
      <c r="C74" s="269" t="s">
        <v>1325</v>
      </c>
      <c r="D74" s="208"/>
      <c r="E74" s="208"/>
      <c r="F74" s="208"/>
      <c r="G74" s="270"/>
    </row>
    <row r="75" spans="1:7" s="1" customFormat="1" ht="9.75" x14ac:dyDescent="0.2">
      <c r="A75" s="26"/>
      <c r="B75" s="28"/>
      <c r="C75" s="29" t="s">
        <v>1265</v>
      </c>
      <c r="D75" s="30"/>
      <c r="E75" s="90">
        <v>17.8475</v>
      </c>
      <c r="F75" s="26"/>
      <c r="G75" s="31"/>
    </row>
    <row r="76" spans="1:7" s="1" customFormat="1" ht="9.75" customHeight="1" x14ac:dyDescent="0.2">
      <c r="A76" s="4"/>
      <c r="B76" s="91" t="s">
        <v>492</v>
      </c>
      <c r="C76" s="269" t="s">
        <v>1326</v>
      </c>
      <c r="D76" s="208"/>
      <c r="E76" s="208"/>
      <c r="F76" s="208"/>
      <c r="G76" s="270"/>
    </row>
    <row r="77" spans="1:7" s="1" customFormat="1" ht="9.75" x14ac:dyDescent="0.2">
      <c r="A77" s="26"/>
      <c r="B77" s="28"/>
      <c r="C77" s="29" t="s">
        <v>1290</v>
      </c>
      <c r="D77" s="30"/>
      <c r="E77" s="88">
        <v>26.8</v>
      </c>
      <c r="F77" s="26"/>
      <c r="G77" s="31"/>
    </row>
    <row r="78" spans="1:7" s="14" customFormat="1" ht="11.25" x14ac:dyDescent="0.2">
      <c r="A78" s="42"/>
      <c r="B78" s="43">
        <v>61</v>
      </c>
      <c r="C78" s="44" t="s">
        <v>1184</v>
      </c>
      <c r="D78" s="45"/>
      <c r="E78" s="45"/>
      <c r="F78" s="46"/>
      <c r="G78" s="47">
        <f>SUM(G51:G77)</f>
        <v>0</v>
      </c>
    </row>
    <row r="79" spans="1:7" s="14" customFormat="1" ht="11.25" x14ac:dyDescent="0.2">
      <c r="A79" s="21"/>
      <c r="B79" s="22" t="s">
        <v>1327</v>
      </c>
      <c r="C79" s="23" t="s">
        <v>1328</v>
      </c>
      <c r="D79" s="20"/>
      <c r="E79" s="20"/>
      <c r="F79" s="24"/>
      <c r="G79" s="25"/>
    </row>
    <row r="80" spans="1:7" s="1" customFormat="1" ht="19.5" x14ac:dyDescent="0.2">
      <c r="A80" s="32">
        <f>A71+1</f>
        <v>17</v>
      </c>
      <c r="B80" s="28" t="s">
        <v>1329</v>
      </c>
      <c r="C80" s="29" t="s">
        <v>1330</v>
      </c>
      <c r="D80" s="30" t="s">
        <v>158</v>
      </c>
      <c r="E80" s="33">
        <v>2</v>
      </c>
      <c r="F80" s="135"/>
      <c r="G80" s="35">
        <f>E80*F80</f>
        <v>0</v>
      </c>
    </row>
    <row r="81" spans="1:7" s="1" customFormat="1" ht="9.75" customHeight="1" x14ac:dyDescent="0.2">
      <c r="A81" s="4"/>
      <c r="B81" s="91" t="s">
        <v>492</v>
      </c>
      <c r="C81" s="269" t="s">
        <v>1331</v>
      </c>
      <c r="D81" s="208"/>
      <c r="E81" s="208"/>
      <c r="F81" s="208"/>
      <c r="G81" s="270"/>
    </row>
    <row r="82" spans="1:7" s="1" customFormat="1" ht="9.75" x14ac:dyDescent="0.2">
      <c r="A82" s="26"/>
      <c r="B82" s="28"/>
      <c r="C82" s="29" t="s">
        <v>1265</v>
      </c>
      <c r="D82" s="30"/>
      <c r="E82" s="33">
        <v>1</v>
      </c>
      <c r="F82" s="26"/>
      <c r="G82" s="31"/>
    </row>
    <row r="83" spans="1:7" s="1" customFormat="1" ht="9.75" x14ac:dyDescent="0.2">
      <c r="A83" s="26"/>
      <c r="B83" s="28"/>
      <c r="C83" s="29" t="s">
        <v>1290</v>
      </c>
      <c r="D83" s="30"/>
      <c r="E83" s="33">
        <v>1</v>
      </c>
      <c r="F83" s="26"/>
      <c r="G83" s="31"/>
    </row>
    <row r="84" spans="1:7" s="1" customFormat="1" ht="9.75" x14ac:dyDescent="0.2">
      <c r="A84" s="32">
        <f>A80+1</f>
        <v>18</v>
      </c>
      <c r="B84" s="28" t="s">
        <v>1332</v>
      </c>
      <c r="C84" s="29" t="s">
        <v>1333</v>
      </c>
      <c r="D84" s="30" t="s">
        <v>158</v>
      </c>
      <c r="E84" s="33">
        <v>1</v>
      </c>
      <c r="F84" s="135"/>
      <c r="G84" s="35">
        <f>E84*F84</f>
        <v>0</v>
      </c>
    </row>
    <row r="85" spans="1:7" s="1" customFormat="1" ht="9.75" x14ac:dyDescent="0.2">
      <c r="A85" s="32">
        <f>A84+1</f>
        <v>19</v>
      </c>
      <c r="B85" s="28" t="s">
        <v>1334</v>
      </c>
      <c r="C85" s="29" t="s">
        <v>1335</v>
      </c>
      <c r="D85" s="30" t="s">
        <v>564</v>
      </c>
      <c r="E85" s="95">
        <v>8.1900000000000013</v>
      </c>
      <c r="F85" s="135"/>
      <c r="G85" s="35">
        <f>E85*F85</f>
        <v>0</v>
      </c>
    </row>
    <row r="86" spans="1:7" s="1" customFormat="1" ht="9.75" customHeight="1" x14ac:dyDescent="0.2">
      <c r="A86" s="4"/>
      <c r="B86" s="91" t="s">
        <v>492</v>
      </c>
      <c r="C86" s="269" t="s">
        <v>1336</v>
      </c>
      <c r="D86" s="208"/>
      <c r="E86" s="208"/>
      <c r="F86" s="208"/>
      <c r="G86" s="270"/>
    </row>
    <row r="87" spans="1:7" s="1" customFormat="1" ht="9.75" x14ac:dyDescent="0.2">
      <c r="A87" s="26"/>
      <c r="B87" s="28"/>
      <c r="C87" s="29" t="s">
        <v>1337</v>
      </c>
      <c r="D87" s="30"/>
      <c r="E87" s="90">
        <v>8.1900000000000013</v>
      </c>
      <c r="F87" s="26"/>
      <c r="G87" s="31"/>
    </row>
    <row r="88" spans="1:7" s="1" customFormat="1" ht="9.75" customHeight="1" x14ac:dyDescent="0.2">
      <c r="A88" s="4"/>
      <c r="B88" s="91" t="s">
        <v>492</v>
      </c>
      <c r="C88" s="269" t="s">
        <v>1338</v>
      </c>
      <c r="D88" s="208"/>
      <c r="E88" s="208"/>
      <c r="F88" s="208"/>
      <c r="G88" s="270"/>
    </row>
    <row r="89" spans="1:7" s="14" customFormat="1" ht="11.25" x14ac:dyDescent="0.2">
      <c r="A89" s="42"/>
      <c r="B89" s="43">
        <v>62</v>
      </c>
      <c r="C89" s="44" t="s">
        <v>1339</v>
      </c>
      <c r="D89" s="45"/>
      <c r="E89" s="45"/>
      <c r="F89" s="46"/>
      <c r="G89" s="47">
        <f>SUM(G80:G88)</f>
        <v>0</v>
      </c>
    </row>
    <row r="90" spans="1:7" s="14" customFormat="1" ht="11.25" x14ac:dyDescent="0.2">
      <c r="A90" s="21"/>
      <c r="B90" s="22" t="s">
        <v>1340</v>
      </c>
      <c r="C90" s="23" t="s">
        <v>1341</v>
      </c>
      <c r="D90" s="20"/>
      <c r="E90" s="20"/>
      <c r="F90" s="24"/>
      <c r="G90" s="25"/>
    </row>
    <row r="91" spans="1:7" s="1" customFormat="1" ht="9.75" x14ac:dyDescent="0.2">
      <c r="A91" s="32">
        <f>A85+1</f>
        <v>20</v>
      </c>
      <c r="B91" s="28" t="s">
        <v>1342</v>
      </c>
      <c r="C91" s="29" t="s">
        <v>1343</v>
      </c>
      <c r="D91" s="30" t="s">
        <v>973</v>
      </c>
      <c r="E91" s="90">
        <v>4.5461</v>
      </c>
      <c r="F91" s="135"/>
      <c r="G91" s="35">
        <f>E91*F91</f>
        <v>0</v>
      </c>
    </row>
    <row r="92" spans="1:7" s="1" customFormat="1" ht="9.75" customHeight="1" x14ac:dyDescent="0.2">
      <c r="A92" s="4"/>
      <c r="B92" s="91" t="s">
        <v>492</v>
      </c>
      <c r="C92" s="269" t="s">
        <v>1344</v>
      </c>
      <c r="D92" s="208"/>
      <c r="E92" s="208"/>
      <c r="F92" s="208"/>
      <c r="G92" s="270"/>
    </row>
    <row r="93" spans="1:7" s="1" customFormat="1" ht="9.75" x14ac:dyDescent="0.2">
      <c r="A93" s="26"/>
      <c r="B93" s="28"/>
      <c r="C93" s="29" t="s">
        <v>1261</v>
      </c>
      <c r="D93" s="30"/>
      <c r="E93" s="90">
        <v>4.5461</v>
      </c>
      <c r="F93" s="26"/>
      <c r="G93" s="31"/>
    </row>
    <row r="94" spans="1:7" s="1" customFormat="1" ht="9.75" customHeight="1" x14ac:dyDescent="0.2">
      <c r="A94" s="4"/>
      <c r="B94" s="91" t="s">
        <v>492</v>
      </c>
      <c r="C94" s="269" t="s">
        <v>1345</v>
      </c>
      <c r="D94" s="208"/>
      <c r="E94" s="208"/>
      <c r="F94" s="208"/>
      <c r="G94" s="270"/>
    </row>
    <row r="95" spans="1:7" s="1" customFormat="1" ht="9.75" x14ac:dyDescent="0.2">
      <c r="A95" s="32">
        <f>A91+1</f>
        <v>21</v>
      </c>
      <c r="B95" s="28" t="s">
        <v>1346</v>
      </c>
      <c r="C95" s="29" t="s">
        <v>1347</v>
      </c>
      <c r="D95" s="30" t="s">
        <v>598</v>
      </c>
      <c r="E95" s="90">
        <v>0.15274896000000002</v>
      </c>
      <c r="F95" s="135"/>
      <c r="G95" s="35">
        <f>E95*F95</f>
        <v>0</v>
      </c>
    </row>
    <row r="96" spans="1:7" s="1" customFormat="1" ht="9.75" customHeight="1" x14ac:dyDescent="0.2">
      <c r="A96" s="4"/>
      <c r="B96" s="91" t="s">
        <v>492</v>
      </c>
      <c r="C96" s="269" t="s">
        <v>1348</v>
      </c>
      <c r="D96" s="208"/>
      <c r="E96" s="208"/>
      <c r="F96" s="208"/>
      <c r="G96" s="270"/>
    </row>
    <row r="97" spans="1:7" s="1" customFormat="1" ht="9.75" x14ac:dyDescent="0.2">
      <c r="A97" s="32">
        <f>A95+1</f>
        <v>22</v>
      </c>
      <c r="B97" s="28" t="s">
        <v>1349</v>
      </c>
      <c r="C97" s="29" t="s">
        <v>1350</v>
      </c>
      <c r="D97" s="30" t="s">
        <v>564</v>
      </c>
      <c r="E97" s="95">
        <v>45.460999999999999</v>
      </c>
      <c r="F97" s="135"/>
      <c r="G97" s="35">
        <f>E97*F97</f>
        <v>0</v>
      </c>
    </row>
    <row r="98" spans="1:7" s="1" customFormat="1" ht="9.75" customHeight="1" x14ac:dyDescent="0.2">
      <c r="A98" s="4"/>
      <c r="B98" s="91" t="s">
        <v>492</v>
      </c>
      <c r="C98" s="269" t="s">
        <v>1351</v>
      </c>
      <c r="D98" s="208"/>
      <c r="E98" s="208"/>
      <c r="F98" s="208"/>
      <c r="G98" s="270"/>
    </row>
    <row r="99" spans="1:7" s="1" customFormat="1" ht="9.75" x14ac:dyDescent="0.2">
      <c r="A99" s="32">
        <f>A97+1</f>
        <v>23</v>
      </c>
      <c r="B99" s="28" t="s">
        <v>1352</v>
      </c>
      <c r="C99" s="29" t="s">
        <v>1353</v>
      </c>
      <c r="D99" s="30" t="s">
        <v>973</v>
      </c>
      <c r="E99" s="90">
        <v>6.0819999999999999</v>
      </c>
      <c r="F99" s="135"/>
      <c r="G99" s="35">
        <f>E99*F99</f>
        <v>0</v>
      </c>
    </row>
    <row r="100" spans="1:7" s="1" customFormat="1" ht="9.75" customHeight="1" x14ac:dyDescent="0.2">
      <c r="A100" s="4"/>
      <c r="B100" s="91" t="s">
        <v>492</v>
      </c>
      <c r="C100" s="269" t="s">
        <v>1354</v>
      </c>
      <c r="D100" s="208"/>
      <c r="E100" s="208"/>
      <c r="F100" s="208"/>
      <c r="G100" s="270"/>
    </row>
    <row r="101" spans="1:7" s="1" customFormat="1" ht="9.75" x14ac:dyDescent="0.2">
      <c r="A101" s="26"/>
      <c r="B101" s="28"/>
      <c r="C101" s="29" t="s">
        <v>1355</v>
      </c>
      <c r="D101" s="30"/>
      <c r="E101" s="90">
        <v>5.0819999999999999</v>
      </c>
      <c r="F101" s="26"/>
      <c r="G101" s="31"/>
    </row>
    <row r="102" spans="1:7" s="1" customFormat="1" ht="9.75" customHeight="1" x14ac:dyDescent="0.2">
      <c r="A102" s="4"/>
      <c r="B102" s="91" t="s">
        <v>492</v>
      </c>
      <c r="C102" s="269" t="s">
        <v>1356</v>
      </c>
      <c r="D102" s="208"/>
      <c r="E102" s="208"/>
      <c r="F102" s="208"/>
      <c r="G102" s="270"/>
    </row>
    <row r="103" spans="1:7" s="1" customFormat="1" ht="9.75" x14ac:dyDescent="0.2">
      <c r="A103" s="26"/>
      <c r="B103" s="28"/>
      <c r="C103" s="29" t="s">
        <v>1357</v>
      </c>
      <c r="D103" s="30"/>
      <c r="E103" s="33">
        <v>1</v>
      </c>
      <c r="F103" s="26"/>
      <c r="G103" s="31"/>
    </row>
    <row r="104" spans="1:7" s="14" customFormat="1" ht="11.25" x14ac:dyDescent="0.2">
      <c r="A104" s="42"/>
      <c r="B104" s="43">
        <v>63</v>
      </c>
      <c r="C104" s="44" t="s">
        <v>1358</v>
      </c>
      <c r="D104" s="45"/>
      <c r="E104" s="45"/>
      <c r="F104" s="46"/>
      <c r="G104" s="47">
        <f>SUM(G91:G103)</f>
        <v>0</v>
      </c>
    </row>
    <row r="105" spans="1:7" s="14" customFormat="1" ht="11.25" x14ac:dyDescent="0.2">
      <c r="A105" s="21"/>
      <c r="B105" s="22" t="s">
        <v>1185</v>
      </c>
      <c r="C105" s="23" t="s">
        <v>1186</v>
      </c>
      <c r="D105" s="20"/>
      <c r="E105" s="20"/>
      <c r="F105" s="24"/>
      <c r="G105" s="25"/>
    </row>
    <row r="106" spans="1:7" s="1" customFormat="1" ht="9.75" x14ac:dyDescent="0.2">
      <c r="A106" s="32">
        <f>A99+1</f>
        <v>24</v>
      </c>
      <c r="B106" s="28" t="s">
        <v>1187</v>
      </c>
      <c r="C106" s="29" t="s">
        <v>1188</v>
      </c>
      <c r="D106" s="30" t="s">
        <v>604</v>
      </c>
      <c r="E106" s="33">
        <v>5</v>
      </c>
      <c r="F106" s="135"/>
      <c r="G106" s="35">
        <f>E106*F106</f>
        <v>0</v>
      </c>
    </row>
    <row r="107" spans="1:7" s="1" customFormat="1" ht="9.75" customHeight="1" x14ac:dyDescent="0.2">
      <c r="A107" s="4"/>
      <c r="B107" s="91" t="s">
        <v>492</v>
      </c>
      <c r="C107" s="269" t="s">
        <v>1359</v>
      </c>
      <c r="D107" s="208"/>
      <c r="E107" s="208"/>
      <c r="F107" s="208"/>
      <c r="G107" s="270"/>
    </row>
    <row r="108" spans="1:7" s="1" customFormat="1" ht="9.75" x14ac:dyDescent="0.2">
      <c r="A108" s="26"/>
      <c r="B108" s="28"/>
      <c r="C108" s="29" t="s">
        <v>1261</v>
      </c>
      <c r="D108" s="30"/>
      <c r="E108" s="33">
        <v>4</v>
      </c>
      <c r="F108" s="26"/>
      <c r="G108" s="31"/>
    </row>
    <row r="109" spans="1:7" s="1" customFormat="1" ht="9.75" x14ac:dyDescent="0.2">
      <c r="A109" s="26"/>
      <c r="B109" s="28"/>
      <c r="C109" s="29" t="s">
        <v>1265</v>
      </c>
      <c r="D109" s="30"/>
      <c r="E109" s="33">
        <v>1</v>
      </c>
      <c r="F109" s="26"/>
      <c r="G109" s="31"/>
    </row>
    <row r="110" spans="1:7" s="1" customFormat="1" ht="9.75" x14ac:dyDescent="0.2">
      <c r="A110" s="32">
        <f>A106+1</f>
        <v>25</v>
      </c>
      <c r="B110" s="28" t="s">
        <v>1189</v>
      </c>
      <c r="C110" s="29" t="s">
        <v>1190</v>
      </c>
      <c r="D110" s="30" t="s">
        <v>604</v>
      </c>
      <c r="E110" s="33">
        <v>2</v>
      </c>
      <c r="F110" s="135"/>
      <c r="G110" s="35">
        <f>E110*F110</f>
        <v>0</v>
      </c>
    </row>
    <row r="111" spans="1:7" s="1" customFormat="1" ht="9.75" customHeight="1" x14ac:dyDescent="0.2">
      <c r="A111" s="4"/>
      <c r="B111" s="91" t="s">
        <v>492</v>
      </c>
      <c r="C111" s="269" t="s">
        <v>1331</v>
      </c>
      <c r="D111" s="208"/>
      <c r="E111" s="208"/>
      <c r="F111" s="208"/>
      <c r="G111" s="270"/>
    </row>
    <row r="112" spans="1:7" s="1" customFormat="1" ht="9.75" x14ac:dyDescent="0.2">
      <c r="A112" s="32">
        <f>A110+1</f>
        <v>26</v>
      </c>
      <c r="B112" s="28" t="s">
        <v>1360</v>
      </c>
      <c r="C112" s="29" t="s">
        <v>1361</v>
      </c>
      <c r="D112" s="30" t="s">
        <v>604</v>
      </c>
      <c r="E112" s="33">
        <v>1</v>
      </c>
      <c r="F112" s="135"/>
      <c r="G112" s="35">
        <f>E112*F112</f>
        <v>0</v>
      </c>
    </row>
    <row r="113" spans="1:7" s="1" customFormat="1" ht="9.75" x14ac:dyDescent="0.2">
      <c r="A113" s="32">
        <f>A112+1</f>
        <v>27</v>
      </c>
      <c r="B113" s="28" t="s">
        <v>1362</v>
      </c>
      <c r="C113" s="29" t="s">
        <v>1363</v>
      </c>
      <c r="D113" s="30" t="s">
        <v>604</v>
      </c>
      <c r="E113" s="33">
        <v>2</v>
      </c>
      <c r="F113" s="135"/>
      <c r="G113" s="35">
        <f>E113*F113</f>
        <v>0</v>
      </c>
    </row>
    <row r="114" spans="1:7" s="1" customFormat="1" ht="9.75" x14ac:dyDescent="0.2">
      <c r="A114" s="32">
        <f>A113+1</f>
        <v>28</v>
      </c>
      <c r="B114" s="28" t="s">
        <v>1364</v>
      </c>
      <c r="C114" s="29" t="s">
        <v>1365</v>
      </c>
      <c r="D114" s="30" t="s">
        <v>29</v>
      </c>
      <c r="E114" s="33">
        <v>1</v>
      </c>
      <c r="F114" s="135"/>
      <c r="G114" s="35">
        <f>E114*F114</f>
        <v>0</v>
      </c>
    </row>
    <row r="115" spans="1:7" s="1" customFormat="1" ht="9.75" x14ac:dyDescent="0.2">
      <c r="A115" s="32">
        <f>A114+1</f>
        <v>29</v>
      </c>
      <c r="B115" s="28" t="s">
        <v>1366</v>
      </c>
      <c r="C115" s="29" t="s">
        <v>1367</v>
      </c>
      <c r="D115" s="30" t="s">
        <v>29</v>
      </c>
      <c r="E115" s="33">
        <v>2</v>
      </c>
      <c r="F115" s="135"/>
      <c r="G115" s="35">
        <f>E115*F115</f>
        <v>0</v>
      </c>
    </row>
    <row r="116" spans="1:7" s="14" customFormat="1" ht="11.25" x14ac:dyDescent="0.2">
      <c r="A116" s="42"/>
      <c r="B116" s="43">
        <v>64</v>
      </c>
      <c r="C116" s="44" t="s">
        <v>1193</v>
      </c>
      <c r="D116" s="45"/>
      <c r="E116" s="45"/>
      <c r="F116" s="46"/>
      <c r="G116" s="47">
        <f>SUM(G106:G115)</f>
        <v>0</v>
      </c>
    </row>
    <row r="117" spans="1:7" s="14" customFormat="1" ht="11.25" x14ac:dyDescent="0.2">
      <c r="A117" s="21"/>
      <c r="B117" s="22" t="s">
        <v>1368</v>
      </c>
      <c r="C117" s="23" t="s">
        <v>1369</v>
      </c>
      <c r="D117" s="20"/>
      <c r="E117" s="20"/>
      <c r="F117" s="24"/>
      <c r="G117" s="25"/>
    </row>
    <row r="118" spans="1:7" s="1" customFormat="1" ht="9.75" x14ac:dyDescent="0.2">
      <c r="A118" s="32">
        <f>A115+1</f>
        <v>30</v>
      </c>
      <c r="B118" s="28" t="s">
        <v>1370</v>
      </c>
      <c r="C118" s="29" t="s">
        <v>1371</v>
      </c>
      <c r="D118" s="30" t="s">
        <v>564</v>
      </c>
      <c r="E118" s="95">
        <v>347.77</v>
      </c>
      <c r="F118" s="135"/>
      <c r="G118" s="35">
        <f>E118*F118</f>
        <v>0</v>
      </c>
    </row>
    <row r="119" spans="1:7" s="1" customFormat="1" ht="9.75" customHeight="1" x14ac:dyDescent="0.2">
      <c r="A119" s="4"/>
      <c r="B119" s="91" t="s">
        <v>492</v>
      </c>
      <c r="C119" s="269" t="s">
        <v>1372</v>
      </c>
      <c r="D119" s="208"/>
      <c r="E119" s="208"/>
      <c r="F119" s="208"/>
      <c r="G119" s="270"/>
    </row>
    <row r="120" spans="1:7" s="1" customFormat="1" ht="9.75" x14ac:dyDescent="0.2">
      <c r="A120" s="32">
        <f>A118+1</f>
        <v>31</v>
      </c>
      <c r="B120" s="28" t="s">
        <v>1373</v>
      </c>
      <c r="C120" s="29" t="s">
        <v>1374</v>
      </c>
      <c r="D120" s="30" t="s">
        <v>148</v>
      </c>
      <c r="E120" s="33">
        <v>200</v>
      </c>
      <c r="F120" s="135"/>
      <c r="G120" s="35">
        <f>E120*F120</f>
        <v>0</v>
      </c>
    </row>
    <row r="121" spans="1:7" s="14" customFormat="1" ht="11.25" x14ac:dyDescent="0.2">
      <c r="A121" s="42"/>
      <c r="B121" s="43">
        <v>9</v>
      </c>
      <c r="C121" s="44" t="s">
        <v>1375</v>
      </c>
      <c r="D121" s="45"/>
      <c r="E121" s="45"/>
      <c r="F121" s="46"/>
      <c r="G121" s="47">
        <f>SUM(G118:G120)</f>
        <v>0</v>
      </c>
    </row>
    <row r="122" spans="1:7" s="14" customFormat="1" ht="11.25" x14ac:dyDescent="0.2">
      <c r="A122" s="21"/>
      <c r="B122" s="22" t="s">
        <v>1376</v>
      </c>
      <c r="C122" s="23" t="s">
        <v>1377</v>
      </c>
      <c r="D122" s="20"/>
      <c r="E122" s="20"/>
      <c r="F122" s="24"/>
      <c r="G122" s="25"/>
    </row>
    <row r="123" spans="1:7" s="1" customFormat="1" ht="9.75" x14ac:dyDescent="0.2">
      <c r="A123" s="32">
        <f>A120+1</f>
        <v>32</v>
      </c>
      <c r="B123" s="28" t="s">
        <v>1378</v>
      </c>
      <c r="C123" s="29" t="s">
        <v>1379</v>
      </c>
      <c r="D123" s="30" t="s">
        <v>564</v>
      </c>
      <c r="E123" s="33">
        <v>200</v>
      </c>
      <c r="F123" s="135"/>
      <c r="G123" s="35">
        <f>E123*F123</f>
        <v>0</v>
      </c>
    </row>
    <row r="124" spans="1:7" s="14" customFormat="1" ht="11.25" x14ac:dyDescent="0.2">
      <c r="A124" s="42"/>
      <c r="B124" s="43">
        <v>94</v>
      </c>
      <c r="C124" s="44" t="s">
        <v>1380</v>
      </c>
      <c r="D124" s="45"/>
      <c r="E124" s="45"/>
      <c r="F124" s="46"/>
      <c r="G124" s="47">
        <f>SUM(G123:G123)</f>
        <v>0</v>
      </c>
    </row>
    <row r="125" spans="1:7" s="14" customFormat="1" ht="11.25" x14ac:dyDescent="0.2">
      <c r="A125" s="21"/>
      <c r="B125" s="22" t="s">
        <v>1194</v>
      </c>
      <c r="C125" s="23" t="s">
        <v>1195</v>
      </c>
      <c r="D125" s="20"/>
      <c r="E125" s="20"/>
      <c r="F125" s="24"/>
      <c r="G125" s="25"/>
    </row>
    <row r="126" spans="1:7" s="1" customFormat="1" ht="9.75" x14ac:dyDescent="0.2">
      <c r="A126" s="32">
        <f>A123+1</f>
        <v>33</v>
      </c>
      <c r="B126" s="28" t="s">
        <v>1204</v>
      </c>
      <c r="C126" s="29" t="s">
        <v>1205</v>
      </c>
      <c r="D126" s="30" t="s">
        <v>564</v>
      </c>
      <c r="E126" s="95">
        <v>45.460999999999999</v>
      </c>
      <c r="F126" s="135"/>
      <c r="G126" s="35">
        <f>E126*F126</f>
        <v>0</v>
      </c>
    </row>
    <row r="127" spans="1:7" s="1" customFormat="1" ht="9.75" customHeight="1" x14ac:dyDescent="0.2">
      <c r="A127" s="4"/>
      <c r="B127" s="91" t="s">
        <v>492</v>
      </c>
      <c r="C127" s="269" t="s">
        <v>1381</v>
      </c>
      <c r="D127" s="208"/>
      <c r="E127" s="208"/>
      <c r="F127" s="208"/>
      <c r="G127" s="270"/>
    </row>
    <row r="128" spans="1:7" s="1" customFormat="1" ht="9.75" x14ac:dyDescent="0.2">
      <c r="A128" s="26"/>
      <c r="B128" s="28"/>
      <c r="C128" s="29" t="s">
        <v>1261</v>
      </c>
      <c r="D128" s="30"/>
      <c r="E128" s="90">
        <v>17.841000000000001</v>
      </c>
      <c r="F128" s="26"/>
      <c r="G128" s="31"/>
    </row>
    <row r="129" spans="1:7" s="1" customFormat="1" ht="9.75" customHeight="1" x14ac:dyDescent="0.2">
      <c r="A129" s="4"/>
      <c r="B129" s="91" t="s">
        <v>492</v>
      </c>
      <c r="C129" s="269" t="s">
        <v>1382</v>
      </c>
      <c r="D129" s="208"/>
      <c r="E129" s="208"/>
      <c r="F129" s="208"/>
      <c r="G129" s="270"/>
    </row>
    <row r="130" spans="1:7" s="1" customFormat="1" ht="9.75" x14ac:dyDescent="0.2">
      <c r="A130" s="26"/>
      <c r="B130" s="28"/>
      <c r="C130" s="29" t="s">
        <v>1265</v>
      </c>
      <c r="D130" s="30"/>
      <c r="E130" s="90">
        <v>27.62</v>
      </c>
      <c r="F130" s="26"/>
      <c r="G130" s="31"/>
    </row>
    <row r="131" spans="1:7" s="1" customFormat="1" ht="9.75" customHeight="1" x14ac:dyDescent="0.2">
      <c r="A131" s="4"/>
      <c r="B131" s="91" t="s">
        <v>492</v>
      </c>
      <c r="C131" s="269" t="s">
        <v>1383</v>
      </c>
      <c r="D131" s="208"/>
      <c r="E131" s="208"/>
      <c r="F131" s="208"/>
      <c r="G131" s="270"/>
    </row>
    <row r="132" spans="1:7" s="1" customFormat="1" ht="9.75" x14ac:dyDescent="0.2">
      <c r="A132" s="32">
        <f>A126+1</f>
        <v>34</v>
      </c>
      <c r="B132" s="28" t="s">
        <v>1207</v>
      </c>
      <c r="C132" s="29" t="s">
        <v>1208</v>
      </c>
      <c r="D132" s="30" t="s">
        <v>581</v>
      </c>
      <c r="E132" s="88">
        <v>45.055</v>
      </c>
      <c r="F132" s="135"/>
      <c r="G132" s="35">
        <f>E132*F132</f>
        <v>0</v>
      </c>
    </row>
    <row r="133" spans="1:7" s="1" customFormat="1" ht="9.75" customHeight="1" x14ac:dyDescent="0.2">
      <c r="A133" s="4"/>
      <c r="B133" s="91" t="s">
        <v>492</v>
      </c>
      <c r="C133" s="269" t="s">
        <v>1384</v>
      </c>
      <c r="D133" s="208"/>
      <c r="E133" s="208"/>
      <c r="F133" s="208"/>
      <c r="G133" s="270"/>
    </row>
    <row r="134" spans="1:7" s="1" customFormat="1" ht="9.75" x14ac:dyDescent="0.2">
      <c r="A134" s="26"/>
      <c r="B134" s="28"/>
      <c r="C134" s="29" t="s">
        <v>1261</v>
      </c>
      <c r="D134" s="30"/>
      <c r="E134" s="90">
        <v>13.295</v>
      </c>
      <c r="F134" s="26"/>
      <c r="G134" s="31"/>
    </row>
    <row r="135" spans="1:7" s="1" customFormat="1" ht="9.75" customHeight="1" x14ac:dyDescent="0.2">
      <c r="A135" s="4"/>
      <c r="B135" s="91" t="s">
        <v>492</v>
      </c>
      <c r="C135" s="269" t="s">
        <v>1385</v>
      </c>
      <c r="D135" s="208"/>
      <c r="E135" s="208"/>
      <c r="F135" s="208"/>
      <c r="G135" s="270"/>
    </row>
    <row r="136" spans="1:7" s="1" customFormat="1" ht="9.75" x14ac:dyDescent="0.2">
      <c r="A136" s="26"/>
      <c r="B136" s="28"/>
      <c r="C136" s="29" t="s">
        <v>1265</v>
      </c>
      <c r="D136" s="30"/>
      <c r="E136" s="90">
        <v>31.759999999999998</v>
      </c>
      <c r="F136" s="26"/>
      <c r="G136" s="31"/>
    </row>
    <row r="137" spans="1:7" s="1" customFormat="1" ht="9.75" customHeight="1" x14ac:dyDescent="0.2">
      <c r="A137" s="4"/>
      <c r="B137" s="91" t="s">
        <v>492</v>
      </c>
      <c r="C137" s="269" t="s">
        <v>1386</v>
      </c>
      <c r="D137" s="208"/>
      <c r="E137" s="208"/>
      <c r="F137" s="208"/>
      <c r="G137" s="270"/>
    </row>
    <row r="138" spans="1:7" s="1" customFormat="1" ht="9.75" x14ac:dyDescent="0.2">
      <c r="A138" s="32">
        <f>A132+1</f>
        <v>35</v>
      </c>
      <c r="B138" s="28" t="s">
        <v>1210</v>
      </c>
      <c r="C138" s="29" t="s">
        <v>1211</v>
      </c>
      <c r="D138" s="30" t="s">
        <v>564</v>
      </c>
      <c r="E138" s="95">
        <v>45.460999999999999</v>
      </c>
      <c r="F138" s="135"/>
      <c r="G138" s="35">
        <f>E138*F138</f>
        <v>0</v>
      </c>
    </row>
    <row r="139" spans="1:7" s="1" customFormat="1" ht="9.75" customHeight="1" x14ac:dyDescent="0.2">
      <c r="A139" s="4"/>
      <c r="B139" s="91" t="s">
        <v>492</v>
      </c>
      <c r="C139" s="269" t="s">
        <v>1351</v>
      </c>
      <c r="D139" s="208"/>
      <c r="E139" s="208"/>
      <c r="F139" s="208"/>
      <c r="G139" s="270"/>
    </row>
    <row r="140" spans="1:7" s="1" customFormat="1" ht="9.75" x14ac:dyDescent="0.2">
      <c r="A140" s="32">
        <f>A138+1</f>
        <v>36</v>
      </c>
      <c r="B140" s="28" t="s">
        <v>1387</v>
      </c>
      <c r="C140" s="29" t="s">
        <v>1388</v>
      </c>
      <c r="D140" s="30" t="s">
        <v>604</v>
      </c>
      <c r="E140" s="33">
        <v>2</v>
      </c>
      <c r="F140" s="135"/>
      <c r="G140" s="35">
        <f>E140*F140</f>
        <v>0</v>
      </c>
    </row>
    <row r="141" spans="1:7" s="1" customFormat="1" ht="9.75" customHeight="1" x14ac:dyDescent="0.2">
      <c r="A141" s="4"/>
      <c r="B141" s="91" t="s">
        <v>492</v>
      </c>
      <c r="C141" s="269" t="s">
        <v>1389</v>
      </c>
      <c r="D141" s="208"/>
      <c r="E141" s="208"/>
      <c r="F141" s="208"/>
      <c r="G141" s="270"/>
    </row>
    <row r="142" spans="1:7" s="1" customFormat="1" ht="9.75" x14ac:dyDescent="0.2">
      <c r="A142" s="26"/>
      <c r="B142" s="28"/>
      <c r="C142" s="29" t="s">
        <v>1261</v>
      </c>
      <c r="D142" s="30"/>
      <c r="E142" s="33">
        <v>2</v>
      </c>
      <c r="F142" s="26"/>
      <c r="G142" s="31"/>
    </row>
    <row r="143" spans="1:7" s="1" customFormat="1" ht="9.75" x14ac:dyDescent="0.2">
      <c r="A143" s="32">
        <f>A140+1</f>
        <v>37</v>
      </c>
      <c r="B143" s="28" t="s">
        <v>1390</v>
      </c>
      <c r="C143" s="29" t="s">
        <v>1391</v>
      </c>
      <c r="D143" s="30" t="s">
        <v>564</v>
      </c>
      <c r="E143" s="95">
        <v>2.6875</v>
      </c>
      <c r="F143" s="135"/>
      <c r="G143" s="35">
        <f>E143*F143</f>
        <v>0</v>
      </c>
    </row>
    <row r="144" spans="1:7" s="1" customFormat="1" ht="9.75" customHeight="1" x14ac:dyDescent="0.2">
      <c r="A144" s="4"/>
      <c r="B144" s="91" t="s">
        <v>492</v>
      </c>
      <c r="C144" s="269" t="s">
        <v>1392</v>
      </c>
      <c r="D144" s="208"/>
      <c r="E144" s="208"/>
      <c r="F144" s="208"/>
      <c r="G144" s="270"/>
    </row>
    <row r="145" spans="1:7" s="1" customFormat="1" ht="9.75" x14ac:dyDescent="0.2">
      <c r="A145" s="26"/>
      <c r="B145" s="28"/>
      <c r="C145" s="29" t="s">
        <v>1261</v>
      </c>
      <c r="D145" s="30"/>
      <c r="E145" s="90">
        <v>2.6875</v>
      </c>
      <c r="F145" s="26"/>
      <c r="G145" s="31"/>
    </row>
    <row r="146" spans="1:7" s="1" customFormat="1" ht="9.75" customHeight="1" x14ac:dyDescent="0.2">
      <c r="A146" s="4"/>
      <c r="B146" s="91" t="s">
        <v>492</v>
      </c>
      <c r="C146" s="269" t="s">
        <v>1393</v>
      </c>
      <c r="D146" s="208"/>
      <c r="E146" s="208"/>
      <c r="F146" s="208"/>
      <c r="G146" s="270"/>
    </row>
    <row r="147" spans="1:7" s="1" customFormat="1" ht="9.75" x14ac:dyDescent="0.2">
      <c r="A147" s="32">
        <f>A143+1</f>
        <v>38</v>
      </c>
      <c r="B147" s="28" t="s">
        <v>1394</v>
      </c>
      <c r="C147" s="29" t="s">
        <v>1395</v>
      </c>
      <c r="D147" s="30" t="s">
        <v>581</v>
      </c>
      <c r="E147" s="88">
        <v>9.2149999999999999</v>
      </c>
      <c r="F147" s="135"/>
      <c r="G147" s="35">
        <f>E147*F147</f>
        <v>0</v>
      </c>
    </row>
    <row r="148" spans="1:7" s="1" customFormat="1" ht="9.75" customHeight="1" x14ac:dyDescent="0.2">
      <c r="A148" s="4"/>
      <c r="B148" s="91" t="s">
        <v>492</v>
      </c>
      <c r="C148" s="269" t="s">
        <v>1396</v>
      </c>
      <c r="D148" s="208"/>
      <c r="E148" s="208"/>
      <c r="F148" s="208"/>
      <c r="G148" s="270"/>
    </row>
    <row r="149" spans="1:7" s="1" customFormat="1" ht="9.75" x14ac:dyDescent="0.2">
      <c r="A149" s="26"/>
      <c r="B149" s="28"/>
      <c r="C149" s="29" t="s">
        <v>1261</v>
      </c>
      <c r="D149" s="30"/>
      <c r="E149" s="90">
        <v>9.2149999999999999</v>
      </c>
      <c r="F149" s="26"/>
      <c r="G149" s="31"/>
    </row>
    <row r="150" spans="1:7" s="1" customFormat="1" ht="9.75" customHeight="1" x14ac:dyDescent="0.2">
      <c r="A150" s="4"/>
      <c r="B150" s="91" t="s">
        <v>492</v>
      </c>
      <c r="C150" s="269" t="s">
        <v>1397</v>
      </c>
      <c r="D150" s="208"/>
      <c r="E150" s="208"/>
      <c r="F150" s="208"/>
      <c r="G150" s="270"/>
    </row>
    <row r="151" spans="1:7" s="1" customFormat="1" ht="9.75" x14ac:dyDescent="0.2">
      <c r="A151" s="32">
        <f>A147+1</f>
        <v>39</v>
      </c>
      <c r="B151" s="28" t="s">
        <v>1398</v>
      </c>
      <c r="C151" s="29" t="s">
        <v>1399</v>
      </c>
      <c r="D151" s="30" t="s">
        <v>973</v>
      </c>
      <c r="E151" s="90">
        <v>4.5461</v>
      </c>
      <c r="F151" s="135"/>
      <c r="G151" s="35">
        <f>E151*F151</f>
        <v>0</v>
      </c>
    </row>
    <row r="152" spans="1:7" s="1" customFormat="1" ht="9.75" customHeight="1" x14ac:dyDescent="0.2">
      <c r="A152" s="4"/>
      <c r="B152" s="91" t="s">
        <v>492</v>
      </c>
      <c r="C152" s="269" t="s">
        <v>1344</v>
      </c>
      <c r="D152" s="208"/>
      <c r="E152" s="208"/>
      <c r="F152" s="208"/>
      <c r="G152" s="270"/>
    </row>
    <row r="153" spans="1:7" s="1" customFormat="1" ht="9.75" x14ac:dyDescent="0.2">
      <c r="A153" s="26"/>
      <c r="B153" s="28"/>
      <c r="C153" s="29" t="s">
        <v>1261</v>
      </c>
      <c r="D153" s="30"/>
      <c r="E153" s="90">
        <v>4.5461</v>
      </c>
      <c r="F153" s="26"/>
      <c r="G153" s="31"/>
    </row>
    <row r="154" spans="1:7" s="1" customFormat="1" ht="9.75" customHeight="1" x14ac:dyDescent="0.2">
      <c r="A154" s="4"/>
      <c r="B154" s="91" t="s">
        <v>492</v>
      </c>
      <c r="C154" s="269" t="s">
        <v>1345</v>
      </c>
      <c r="D154" s="208"/>
      <c r="E154" s="208"/>
      <c r="F154" s="208"/>
      <c r="G154" s="270"/>
    </row>
    <row r="155" spans="1:7" s="1" customFormat="1" ht="9.75" x14ac:dyDescent="0.2">
      <c r="A155" s="32">
        <f>A151+1</f>
        <v>40</v>
      </c>
      <c r="B155" s="28" t="s">
        <v>1400</v>
      </c>
      <c r="C155" s="29" t="s">
        <v>1401</v>
      </c>
      <c r="D155" s="30" t="s">
        <v>564</v>
      </c>
      <c r="E155" s="95">
        <v>45.460999999999999</v>
      </c>
      <c r="F155" s="135"/>
      <c r="G155" s="35">
        <f>E155*F155</f>
        <v>0</v>
      </c>
    </row>
    <row r="156" spans="1:7" s="1" customFormat="1" ht="9.75" customHeight="1" x14ac:dyDescent="0.2">
      <c r="A156" s="4"/>
      <c r="B156" s="91" t="s">
        <v>492</v>
      </c>
      <c r="C156" s="269" t="s">
        <v>1351</v>
      </c>
      <c r="D156" s="208"/>
      <c r="E156" s="208"/>
      <c r="F156" s="208"/>
      <c r="G156" s="270"/>
    </row>
    <row r="157" spans="1:7" s="1" customFormat="1" ht="9.75" x14ac:dyDescent="0.2">
      <c r="A157" s="26"/>
      <c r="B157" s="28"/>
      <c r="C157" s="29" t="s">
        <v>1261</v>
      </c>
      <c r="D157" s="30"/>
      <c r="E157" s="90">
        <v>45.460999999999999</v>
      </c>
      <c r="F157" s="26"/>
      <c r="G157" s="31"/>
    </row>
    <row r="158" spans="1:7" s="1" customFormat="1" ht="9.75" customHeight="1" x14ac:dyDescent="0.2">
      <c r="A158" s="4"/>
      <c r="B158" s="91" t="s">
        <v>492</v>
      </c>
      <c r="C158" s="269" t="s">
        <v>1351</v>
      </c>
      <c r="D158" s="208"/>
      <c r="E158" s="208"/>
      <c r="F158" s="208"/>
      <c r="G158" s="270"/>
    </row>
    <row r="159" spans="1:7" s="1" customFormat="1" ht="9.75" x14ac:dyDescent="0.2">
      <c r="A159" s="32">
        <f>A155+1</f>
        <v>41</v>
      </c>
      <c r="B159" s="28" t="s">
        <v>1402</v>
      </c>
      <c r="C159" s="29" t="s">
        <v>1403</v>
      </c>
      <c r="D159" s="30" t="s">
        <v>564</v>
      </c>
      <c r="E159" s="95">
        <v>1.8900000000000001</v>
      </c>
      <c r="F159" s="135"/>
      <c r="G159" s="35">
        <f>E159*F159</f>
        <v>0</v>
      </c>
    </row>
    <row r="160" spans="1:7" s="1" customFormat="1" ht="9.75" customHeight="1" x14ac:dyDescent="0.2">
      <c r="A160" s="4"/>
      <c r="B160" s="91" t="s">
        <v>492</v>
      </c>
      <c r="C160" s="269" t="s">
        <v>1404</v>
      </c>
      <c r="D160" s="208"/>
      <c r="E160" s="208"/>
      <c r="F160" s="208"/>
      <c r="G160" s="270"/>
    </row>
    <row r="161" spans="1:7" s="1" customFormat="1" ht="9.75" x14ac:dyDescent="0.2">
      <c r="A161" s="26"/>
      <c r="B161" s="28"/>
      <c r="C161" s="29" t="s">
        <v>1261</v>
      </c>
      <c r="D161" s="30"/>
      <c r="E161" s="90">
        <v>1.8900000000000001</v>
      </c>
      <c r="F161" s="26"/>
      <c r="G161" s="31"/>
    </row>
    <row r="162" spans="1:7" s="1" customFormat="1" ht="9.75" customHeight="1" x14ac:dyDescent="0.2">
      <c r="A162" s="4"/>
      <c r="B162" s="91" t="s">
        <v>492</v>
      </c>
      <c r="C162" s="269" t="s">
        <v>1405</v>
      </c>
      <c r="D162" s="208"/>
      <c r="E162" s="208"/>
      <c r="F162" s="208"/>
      <c r="G162" s="270"/>
    </row>
    <row r="163" spans="1:7" s="1" customFormat="1" ht="9.75" x14ac:dyDescent="0.2">
      <c r="A163" s="32">
        <f>A159+1</f>
        <v>42</v>
      </c>
      <c r="B163" s="28" t="s">
        <v>1406</v>
      </c>
      <c r="C163" s="29" t="s">
        <v>1407</v>
      </c>
      <c r="D163" s="30" t="s">
        <v>1408</v>
      </c>
      <c r="E163" s="33">
        <v>1</v>
      </c>
      <c r="F163" s="135"/>
      <c r="G163" s="35">
        <f>E163*F163</f>
        <v>0</v>
      </c>
    </row>
    <row r="164" spans="1:7" s="1" customFormat="1" ht="9.75" customHeight="1" x14ac:dyDescent="0.2">
      <c r="A164" s="4"/>
      <c r="B164" s="91" t="s">
        <v>492</v>
      </c>
      <c r="C164" s="269" t="s">
        <v>1300</v>
      </c>
      <c r="D164" s="208"/>
      <c r="E164" s="208"/>
      <c r="F164" s="208"/>
      <c r="G164" s="270"/>
    </row>
    <row r="165" spans="1:7" s="1" customFormat="1" ht="9.75" x14ac:dyDescent="0.2">
      <c r="A165" s="26"/>
      <c r="B165" s="28"/>
      <c r="C165" s="29" t="s">
        <v>1318</v>
      </c>
      <c r="D165" s="30"/>
      <c r="E165" s="33">
        <v>1</v>
      </c>
      <c r="F165" s="26"/>
      <c r="G165" s="31"/>
    </row>
    <row r="166" spans="1:7" s="1" customFormat="1" ht="9.75" x14ac:dyDescent="0.2">
      <c r="A166" s="32">
        <f>A163+1</f>
        <v>43</v>
      </c>
      <c r="B166" s="28" t="s">
        <v>1409</v>
      </c>
      <c r="C166" s="29" t="s">
        <v>1410</v>
      </c>
      <c r="D166" s="30" t="s">
        <v>1408</v>
      </c>
      <c r="E166" s="33">
        <v>1</v>
      </c>
      <c r="F166" s="135"/>
      <c r="G166" s="35">
        <f>E166*F166</f>
        <v>0</v>
      </c>
    </row>
    <row r="167" spans="1:7" s="1" customFormat="1" ht="9.75" customHeight="1" x14ac:dyDescent="0.2">
      <c r="A167" s="4"/>
      <c r="B167" s="91" t="s">
        <v>492</v>
      </c>
      <c r="C167" s="269" t="s">
        <v>1300</v>
      </c>
      <c r="D167" s="208"/>
      <c r="E167" s="208"/>
      <c r="F167" s="208"/>
      <c r="G167" s="270"/>
    </row>
    <row r="168" spans="1:7" s="1" customFormat="1" ht="9.75" x14ac:dyDescent="0.2">
      <c r="A168" s="26"/>
      <c r="B168" s="28"/>
      <c r="C168" s="29" t="s">
        <v>1318</v>
      </c>
      <c r="D168" s="30"/>
      <c r="E168" s="33">
        <v>1</v>
      </c>
      <c r="F168" s="26"/>
      <c r="G168" s="31"/>
    </row>
    <row r="169" spans="1:7" s="1" customFormat="1" ht="9.75" x14ac:dyDescent="0.2">
      <c r="A169" s="142">
        <f>A166+1</f>
        <v>44</v>
      </c>
      <c r="B169" s="28"/>
      <c r="C169" s="29"/>
      <c r="D169" s="30"/>
      <c r="E169" s="33"/>
      <c r="F169" s="135"/>
      <c r="G169" s="35"/>
    </row>
    <row r="170" spans="1:7" s="1" customFormat="1" ht="9.75" customHeight="1" x14ac:dyDescent="0.2">
      <c r="A170" s="4"/>
      <c r="B170" s="91"/>
      <c r="C170" s="269"/>
      <c r="D170" s="208"/>
      <c r="E170" s="208"/>
      <c r="F170" s="208"/>
      <c r="G170" s="270"/>
    </row>
    <row r="171" spans="1:7" s="1" customFormat="1" ht="9.75" x14ac:dyDescent="0.2">
      <c r="A171" s="26"/>
      <c r="B171" s="28"/>
      <c r="C171" s="29"/>
      <c r="D171" s="30"/>
      <c r="E171" s="33"/>
      <c r="F171" s="26"/>
      <c r="G171" s="31"/>
    </row>
    <row r="172" spans="1:7" s="1" customFormat="1" ht="9.75" x14ac:dyDescent="0.2">
      <c r="A172" s="32">
        <f>A169+1</f>
        <v>45</v>
      </c>
      <c r="B172" s="28" t="s">
        <v>1414</v>
      </c>
      <c r="C172" s="29" t="s">
        <v>1415</v>
      </c>
      <c r="D172" s="30" t="s">
        <v>1416</v>
      </c>
      <c r="E172" s="88">
        <v>500</v>
      </c>
      <c r="F172" s="135"/>
      <c r="G172" s="35">
        <f>E172*F172</f>
        <v>0</v>
      </c>
    </row>
    <row r="173" spans="1:7" s="1" customFormat="1" ht="9.75" customHeight="1" x14ac:dyDescent="0.2">
      <c r="A173" s="4"/>
      <c r="B173" s="91" t="s">
        <v>492</v>
      </c>
      <c r="C173" s="269" t="s">
        <v>1417</v>
      </c>
      <c r="D173" s="208"/>
      <c r="E173" s="208"/>
      <c r="F173" s="208"/>
      <c r="G173" s="270"/>
    </row>
    <row r="174" spans="1:7" s="1" customFormat="1" ht="9.75" x14ac:dyDescent="0.2">
      <c r="A174" s="26"/>
      <c r="B174" s="28"/>
      <c r="C174" s="29" t="s">
        <v>1418</v>
      </c>
      <c r="D174" s="30"/>
      <c r="E174" s="33">
        <v>500</v>
      </c>
      <c r="F174" s="26"/>
      <c r="G174" s="31"/>
    </row>
    <row r="175" spans="1:7" s="1" customFormat="1" ht="9.75" x14ac:dyDescent="0.2">
      <c r="A175" s="32">
        <f>A172+1</f>
        <v>46</v>
      </c>
      <c r="B175" s="28" t="s">
        <v>1419</v>
      </c>
      <c r="C175" s="29" t="s">
        <v>1420</v>
      </c>
      <c r="D175" s="30" t="s">
        <v>564</v>
      </c>
      <c r="E175" s="95">
        <v>64.36</v>
      </c>
      <c r="F175" s="135"/>
      <c r="G175" s="35">
        <f>E175*F175</f>
        <v>0</v>
      </c>
    </row>
    <row r="176" spans="1:7" s="1" customFormat="1" ht="9.75" customHeight="1" x14ac:dyDescent="0.2">
      <c r="A176" s="4"/>
      <c r="B176" s="91" t="s">
        <v>492</v>
      </c>
      <c r="C176" s="269" t="s">
        <v>1421</v>
      </c>
      <c r="D176" s="208"/>
      <c r="E176" s="208"/>
      <c r="F176" s="208"/>
      <c r="G176" s="270"/>
    </row>
    <row r="177" spans="1:7" s="1" customFormat="1" ht="9.75" x14ac:dyDescent="0.2">
      <c r="A177" s="26"/>
      <c r="B177" s="28"/>
      <c r="C177" s="29" t="s">
        <v>1318</v>
      </c>
      <c r="D177" s="30"/>
      <c r="E177" s="95">
        <v>64.36</v>
      </c>
      <c r="F177" s="26"/>
      <c r="G177" s="31"/>
    </row>
    <row r="178" spans="1:7" s="1" customFormat="1" ht="9.75" x14ac:dyDescent="0.2">
      <c r="A178" s="32">
        <f>A175+1</f>
        <v>47</v>
      </c>
      <c r="B178" s="28" t="s">
        <v>1196</v>
      </c>
      <c r="C178" s="29" t="s">
        <v>1197</v>
      </c>
      <c r="D178" s="30" t="s">
        <v>564</v>
      </c>
      <c r="E178" s="95">
        <v>6.4620000000000006</v>
      </c>
      <c r="F178" s="135"/>
      <c r="G178" s="35">
        <f>E178*F178</f>
        <v>0</v>
      </c>
    </row>
    <row r="179" spans="1:7" s="1" customFormat="1" ht="9.75" customHeight="1" x14ac:dyDescent="0.2">
      <c r="A179" s="4"/>
      <c r="B179" s="91" t="s">
        <v>492</v>
      </c>
      <c r="C179" s="269" t="s">
        <v>1422</v>
      </c>
      <c r="D179" s="208"/>
      <c r="E179" s="208"/>
      <c r="F179" s="208"/>
      <c r="G179" s="270"/>
    </row>
    <row r="180" spans="1:7" s="1" customFormat="1" ht="9.75" x14ac:dyDescent="0.2">
      <c r="A180" s="26"/>
      <c r="B180" s="28"/>
      <c r="C180" s="29" t="s">
        <v>1265</v>
      </c>
      <c r="D180" s="30"/>
      <c r="E180" s="90">
        <v>6.4620000000000006</v>
      </c>
      <c r="F180" s="26"/>
      <c r="G180" s="31"/>
    </row>
    <row r="181" spans="1:7" s="1" customFormat="1" ht="9.75" customHeight="1" x14ac:dyDescent="0.2">
      <c r="A181" s="4"/>
      <c r="B181" s="91" t="s">
        <v>492</v>
      </c>
      <c r="C181" s="269" t="s">
        <v>1423</v>
      </c>
      <c r="D181" s="208"/>
      <c r="E181" s="208"/>
      <c r="F181" s="208"/>
      <c r="G181" s="270"/>
    </row>
    <row r="182" spans="1:7" s="1" customFormat="1" ht="9.75" x14ac:dyDescent="0.2">
      <c r="A182" s="32">
        <f>A178+1</f>
        <v>48</v>
      </c>
      <c r="B182" s="28" t="s">
        <v>1424</v>
      </c>
      <c r="C182" s="29" t="s">
        <v>1425</v>
      </c>
      <c r="D182" s="30" t="s">
        <v>564</v>
      </c>
      <c r="E182" s="95">
        <v>9.2499999999999982</v>
      </c>
      <c r="F182" s="135"/>
      <c r="G182" s="35">
        <f>E182*F182</f>
        <v>0</v>
      </c>
    </row>
    <row r="183" spans="1:7" s="1" customFormat="1" ht="9.75" customHeight="1" x14ac:dyDescent="0.2">
      <c r="A183" s="4"/>
      <c r="B183" s="91" t="s">
        <v>492</v>
      </c>
      <c r="C183" s="269" t="s">
        <v>1426</v>
      </c>
      <c r="D183" s="208"/>
      <c r="E183" s="208"/>
      <c r="F183" s="208"/>
      <c r="G183" s="270"/>
    </row>
    <row r="184" spans="1:7" s="1" customFormat="1" ht="9.75" x14ac:dyDescent="0.2">
      <c r="A184" s="26"/>
      <c r="B184" s="28"/>
      <c r="C184" s="29" t="s">
        <v>1265</v>
      </c>
      <c r="D184" s="30"/>
      <c r="E184" s="90">
        <v>9.2499999999999982</v>
      </c>
      <c r="F184" s="26"/>
      <c r="G184" s="31"/>
    </row>
    <row r="185" spans="1:7" s="1" customFormat="1" ht="9.75" customHeight="1" x14ac:dyDescent="0.2">
      <c r="A185" s="4"/>
      <c r="B185" s="91" t="s">
        <v>492</v>
      </c>
      <c r="C185" s="269" t="s">
        <v>1427</v>
      </c>
      <c r="D185" s="208"/>
      <c r="E185" s="208"/>
      <c r="F185" s="208"/>
      <c r="G185" s="270"/>
    </row>
    <row r="186" spans="1:7" s="1" customFormat="1" ht="9.75" x14ac:dyDescent="0.2">
      <c r="A186" s="32">
        <f>A182+1</f>
        <v>49</v>
      </c>
      <c r="B186" s="28" t="s">
        <v>1199</v>
      </c>
      <c r="C186" s="29" t="s">
        <v>1200</v>
      </c>
      <c r="D186" s="30" t="s">
        <v>604</v>
      </c>
      <c r="E186" s="33">
        <v>3</v>
      </c>
      <c r="F186" s="135"/>
      <c r="G186" s="35">
        <f>E186*F186</f>
        <v>0</v>
      </c>
    </row>
    <row r="187" spans="1:7" s="1" customFormat="1" ht="9.75" customHeight="1" x14ac:dyDescent="0.2">
      <c r="A187" s="4"/>
      <c r="B187" s="91" t="s">
        <v>492</v>
      </c>
      <c r="C187" s="269" t="s">
        <v>1413</v>
      </c>
      <c r="D187" s="208"/>
      <c r="E187" s="208"/>
      <c r="F187" s="208"/>
      <c r="G187" s="270"/>
    </row>
    <row r="188" spans="1:7" s="1" customFormat="1" ht="9.75" x14ac:dyDescent="0.2">
      <c r="A188" s="26"/>
      <c r="B188" s="28"/>
      <c r="C188" s="29" t="s">
        <v>1265</v>
      </c>
      <c r="D188" s="30"/>
      <c r="E188" s="33">
        <v>3</v>
      </c>
      <c r="F188" s="26"/>
      <c r="G188" s="31"/>
    </row>
    <row r="189" spans="1:7" s="1" customFormat="1" ht="9.75" x14ac:dyDescent="0.2">
      <c r="A189" s="32">
        <f>A186+1</f>
        <v>50</v>
      </c>
      <c r="B189" s="28" t="s">
        <v>1201</v>
      </c>
      <c r="C189" s="29" t="s">
        <v>1202</v>
      </c>
      <c r="D189" s="30" t="s">
        <v>564</v>
      </c>
      <c r="E189" s="95">
        <v>5.6</v>
      </c>
      <c r="F189" s="135"/>
      <c r="G189" s="35">
        <f>E189*F189</f>
        <v>0</v>
      </c>
    </row>
    <row r="190" spans="1:7" s="1" customFormat="1" ht="9.75" customHeight="1" x14ac:dyDescent="0.2">
      <c r="A190" s="4"/>
      <c r="B190" s="91" t="s">
        <v>492</v>
      </c>
      <c r="C190" s="269" t="s">
        <v>1428</v>
      </c>
      <c r="D190" s="208"/>
      <c r="E190" s="208"/>
      <c r="F190" s="208"/>
      <c r="G190" s="270"/>
    </row>
    <row r="191" spans="1:7" s="1" customFormat="1" ht="9.75" x14ac:dyDescent="0.2">
      <c r="A191" s="26"/>
      <c r="B191" s="28"/>
      <c r="C191" s="29" t="s">
        <v>1265</v>
      </c>
      <c r="D191" s="30"/>
      <c r="E191" s="90">
        <v>5.6</v>
      </c>
      <c r="F191" s="26"/>
      <c r="G191" s="31"/>
    </row>
    <row r="192" spans="1:7" s="1" customFormat="1" ht="9.75" customHeight="1" x14ac:dyDescent="0.2">
      <c r="A192" s="4"/>
      <c r="B192" s="91" t="s">
        <v>492</v>
      </c>
      <c r="C192" s="269" t="s">
        <v>1429</v>
      </c>
      <c r="D192" s="208"/>
      <c r="E192" s="208"/>
      <c r="F192" s="208"/>
      <c r="G192" s="270"/>
    </row>
    <row r="193" spans="1:7" s="1" customFormat="1" ht="9.75" x14ac:dyDescent="0.2">
      <c r="A193" s="32">
        <f>A189+1</f>
        <v>51</v>
      </c>
      <c r="B193" s="28" t="s">
        <v>1430</v>
      </c>
      <c r="C193" s="29" t="s">
        <v>1431</v>
      </c>
      <c r="D193" s="30" t="s">
        <v>604</v>
      </c>
      <c r="E193" s="33">
        <v>12</v>
      </c>
      <c r="F193" s="135"/>
      <c r="G193" s="35">
        <f>E193*F193</f>
        <v>0</v>
      </c>
    </row>
    <row r="194" spans="1:7" s="1" customFormat="1" ht="9.75" customHeight="1" x14ac:dyDescent="0.2">
      <c r="A194" s="4"/>
      <c r="B194" s="91" t="s">
        <v>492</v>
      </c>
      <c r="C194" s="269" t="s">
        <v>1432</v>
      </c>
      <c r="D194" s="208"/>
      <c r="E194" s="208"/>
      <c r="F194" s="208"/>
      <c r="G194" s="270"/>
    </row>
    <row r="195" spans="1:7" s="1" customFormat="1" ht="9.75" x14ac:dyDescent="0.2">
      <c r="A195" s="26"/>
      <c r="B195" s="28"/>
      <c r="C195" s="29" t="s">
        <v>1265</v>
      </c>
      <c r="D195" s="30"/>
      <c r="E195" s="90">
        <v>4</v>
      </c>
      <c r="F195" s="26"/>
      <c r="G195" s="31"/>
    </row>
    <row r="196" spans="1:7" s="1" customFormat="1" ht="9.75" customHeight="1" x14ac:dyDescent="0.2">
      <c r="A196" s="4"/>
      <c r="B196" s="91" t="s">
        <v>492</v>
      </c>
      <c r="C196" s="269" t="s">
        <v>1433</v>
      </c>
      <c r="D196" s="208"/>
      <c r="E196" s="208"/>
      <c r="F196" s="208"/>
      <c r="G196" s="270"/>
    </row>
    <row r="197" spans="1:7" s="1" customFormat="1" ht="9.75" x14ac:dyDescent="0.2">
      <c r="A197" s="26"/>
      <c r="B197" s="28"/>
      <c r="C197" s="29" t="s">
        <v>1290</v>
      </c>
      <c r="D197" s="30"/>
      <c r="E197" s="90">
        <v>8</v>
      </c>
      <c r="F197" s="26"/>
      <c r="G197" s="31"/>
    </row>
    <row r="198" spans="1:7" s="1" customFormat="1" ht="9.75" customHeight="1" x14ac:dyDescent="0.2">
      <c r="A198" s="4"/>
      <c r="B198" s="91" t="s">
        <v>492</v>
      </c>
      <c r="C198" s="269" t="s">
        <v>1434</v>
      </c>
      <c r="D198" s="208"/>
      <c r="E198" s="208"/>
      <c r="F198" s="208"/>
      <c r="G198" s="270"/>
    </row>
    <row r="199" spans="1:7" s="1" customFormat="1" ht="9.75" x14ac:dyDescent="0.2">
      <c r="A199" s="32">
        <f>A193+1</f>
        <v>52</v>
      </c>
      <c r="B199" s="28" t="s">
        <v>1435</v>
      </c>
      <c r="C199" s="29" t="s">
        <v>1436</v>
      </c>
      <c r="D199" s="30" t="s">
        <v>564</v>
      </c>
      <c r="E199" s="95">
        <v>10.4</v>
      </c>
      <c r="F199" s="135"/>
      <c r="G199" s="35">
        <f>E199*F199</f>
        <v>0</v>
      </c>
    </row>
    <row r="200" spans="1:7" s="1" customFormat="1" ht="9.75" customHeight="1" x14ac:dyDescent="0.2">
      <c r="A200" s="4"/>
      <c r="B200" s="91" t="s">
        <v>492</v>
      </c>
      <c r="C200" s="269" t="s">
        <v>1437</v>
      </c>
      <c r="D200" s="208"/>
      <c r="E200" s="208"/>
      <c r="F200" s="208"/>
      <c r="G200" s="270"/>
    </row>
    <row r="201" spans="1:7" s="1" customFormat="1" ht="9.75" x14ac:dyDescent="0.2">
      <c r="A201" s="26"/>
      <c r="B201" s="28"/>
      <c r="C201" s="29" t="s">
        <v>1265</v>
      </c>
      <c r="D201" s="30"/>
      <c r="E201" s="90">
        <v>5.2</v>
      </c>
      <c r="F201" s="26"/>
      <c r="G201" s="31"/>
    </row>
    <row r="202" spans="1:7" s="1" customFormat="1" ht="9.75" customHeight="1" x14ac:dyDescent="0.2">
      <c r="A202" s="4"/>
      <c r="B202" s="91" t="s">
        <v>492</v>
      </c>
      <c r="C202" s="269" t="s">
        <v>1438</v>
      </c>
      <c r="D202" s="208"/>
      <c r="E202" s="208"/>
      <c r="F202" s="208"/>
      <c r="G202" s="270"/>
    </row>
    <row r="203" spans="1:7" s="1" customFormat="1" ht="9.75" x14ac:dyDescent="0.2">
      <c r="A203" s="26"/>
      <c r="B203" s="28"/>
      <c r="C203" s="29" t="s">
        <v>1290</v>
      </c>
      <c r="D203" s="30"/>
      <c r="E203" s="90">
        <v>5.2</v>
      </c>
      <c r="F203" s="26"/>
      <c r="G203" s="31"/>
    </row>
    <row r="204" spans="1:7" s="1" customFormat="1" ht="9.75" customHeight="1" x14ac:dyDescent="0.2">
      <c r="A204" s="4"/>
      <c r="B204" s="91" t="s">
        <v>492</v>
      </c>
      <c r="C204" s="269" t="s">
        <v>1438</v>
      </c>
      <c r="D204" s="208"/>
      <c r="E204" s="208"/>
      <c r="F204" s="208"/>
      <c r="G204" s="270"/>
    </row>
    <row r="205" spans="1:7" s="1" customFormat="1" ht="9.75" x14ac:dyDescent="0.2">
      <c r="A205" s="32">
        <f>A199+1</f>
        <v>53</v>
      </c>
      <c r="B205" s="28" t="s">
        <v>1439</v>
      </c>
      <c r="C205" s="29" t="s">
        <v>1440</v>
      </c>
      <c r="D205" s="30" t="s">
        <v>581</v>
      </c>
      <c r="E205" s="88">
        <v>10.4</v>
      </c>
      <c r="F205" s="135"/>
      <c r="G205" s="35">
        <f>E205*F205</f>
        <v>0</v>
      </c>
    </row>
    <row r="206" spans="1:7" s="1" customFormat="1" ht="9.75" customHeight="1" x14ac:dyDescent="0.2">
      <c r="A206" s="4"/>
      <c r="B206" s="91" t="s">
        <v>492</v>
      </c>
      <c r="C206" s="269" t="s">
        <v>1437</v>
      </c>
      <c r="D206" s="208"/>
      <c r="E206" s="208"/>
      <c r="F206" s="208"/>
      <c r="G206" s="270"/>
    </row>
    <row r="207" spans="1:7" s="1" customFormat="1" ht="9.75" x14ac:dyDescent="0.2">
      <c r="A207" s="26"/>
      <c r="B207" s="28"/>
      <c r="C207" s="29" t="s">
        <v>1265</v>
      </c>
      <c r="D207" s="30"/>
      <c r="E207" s="90">
        <v>5.2</v>
      </c>
      <c r="F207" s="26"/>
      <c r="G207" s="31"/>
    </row>
    <row r="208" spans="1:7" s="1" customFormat="1" ht="9.75" customHeight="1" x14ac:dyDescent="0.2">
      <c r="A208" s="4"/>
      <c r="B208" s="91" t="s">
        <v>492</v>
      </c>
      <c r="C208" s="269" t="s">
        <v>1438</v>
      </c>
      <c r="D208" s="208"/>
      <c r="E208" s="208"/>
      <c r="F208" s="208"/>
      <c r="G208" s="270"/>
    </row>
    <row r="209" spans="1:7" s="1" customFormat="1" ht="9.75" x14ac:dyDescent="0.2">
      <c r="A209" s="26"/>
      <c r="B209" s="28"/>
      <c r="C209" s="29" t="s">
        <v>1290</v>
      </c>
      <c r="D209" s="30"/>
      <c r="E209" s="90">
        <v>5.2</v>
      </c>
      <c r="F209" s="26"/>
      <c r="G209" s="31"/>
    </row>
    <row r="210" spans="1:7" s="1" customFormat="1" ht="9.75" customHeight="1" x14ac:dyDescent="0.2">
      <c r="A210" s="4"/>
      <c r="B210" s="91" t="s">
        <v>492</v>
      </c>
      <c r="C210" s="269" t="s">
        <v>1438</v>
      </c>
      <c r="D210" s="208"/>
      <c r="E210" s="208"/>
      <c r="F210" s="208"/>
      <c r="G210" s="270"/>
    </row>
    <row r="211" spans="1:7" s="1" customFormat="1" ht="9.75" x14ac:dyDescent="0.2">
      <c r="A211" s="32">
        <f>A205+1</f>
        <v>54</v>
      </c>
      <c r="B211" s="28" t="s">
        <v>1441</v>
      </c>
      <c r="C211" s="29" t="s">
        <v>1442</v>
      </c>
      <c r="D211" s="30" t="s">
        <v>973</v>
      </c>
      <c r="E211" s="90">
        <v>5.4480000000000004</v>
      </c>
      <c r="F211" s="135"/>
      <c r="G211" s="35">
        <f>E211*F211</f>
        <v>0</v>
      </c>
    </row>
    <row r="212" spans="1:7" s="1" customFormat="1" ht="9.75" customHeight="1" x14ac:dyDescent="0.2">
      <c r="A212" s="4"/>
      <c r="B212" s="91" t="s">
        <v>492</v>
      </c>
      <c r="C212" s="269" t="s">
        <v>1443</v>
      </c>
      <c r="D212" s="208"/>
      <c r="E212" s="208"/>
      <c r="F212" s="208"/>
      <c r="G212" s="270"/>
    </row>
    <row r="213" spans="1:7" s="1" customFormat="1" ht="9.75" x14ac:dyDescent="0.2">
      <c r="A213" s="26"/>
      <c r="B213" s="28"/>
      <c r="C213" s="29" t="s">
        <v>1265</v>
      </c>
      <c r="D213" s="30"/>
      <c r="E213" s="90">
        <v>2.7480000000000002</v>
      </c>
      <c r="F213" s="26"/>
      <c r="G213" s="31"/>
    </row>
    <row r="214" spans="1:7" s="1" customFormat="1" ht="9.75" customHeight="1" x14ac:dyDescent="0.2">
      <c r="A214" s="4"/>
      <c r="B214" s="91" t="s">
        <v>492</v>
      </c>
      <c r="C214" s="269" t="s">
        <v>1444</v>
      </c>
      <c r="D214" s="208"/>
      <c r="E214" s="208"/>
      <c r="F214" s="208"/>
      <c r="G214" s="270"/>
    </row>
    <row r="215" spans="1:7" s="1" customFormat="1" ht="9.75" x14ac:dyDescent="0.2">
      <c r="A215" s="26"/>
      <c r="B215" s="28"/>
      <c r="C215" s="29" t="s">
        <v>1290</v>
      </c>
      <c r="D215" s="30"/>
      <c r="E215" s="90">
        <v>2.7</v>
      </c>
      <c r="F215" s="26"/>
      <c r="G215" s="31"/>
    </row>
    <row r="216" spans="1:7" s="1" customFormat="1" ht="9.75" customHeight="1" x14ac:dyDescent="0.2">
      <c r="A216" s="4"/>
      <c r="B216" s="91" t="s">
        <v>492</v>
      </c>
      <c r="C216" s="269" t="s">
        <v>1445</v>
      </c>
      <c r="D216" s="208"/>
      <c r="E216" s="208"/>
      <c r="F216" s="208"/>
      <c r="G216" s="270"/>
    </row>
    <row r="217" spans="1:7" s="1" customFormat="1" ht="9.75" x14ac:dyDescent="0.2">
      <c r="A217" s="32">
        <f>A211+1</f>
        <v>55</v>
      </c>
      <c r="B217" s="28" t="s">
        <v>1446</v>
      </c>
      <c r="C217" s="29" t="s">
        <v>1447</v>
      </c>
      <c r="D217" s="30" t="s">
        <v>581</v>
      </c>
      <c r="E217" s="88">
        <v>7.6</v>
      </c>
      <c r="F217" s="135"/>
      <c r="G217" s="35">
        <f>E217*F217</f>
        <v>0</v>
      </c>
    </row>
    <row r="218" spans="1:7" s="1" customFormat="1" ht="9.75" customHeight="1" x14ac:dyDescent="0.2">
      <c r="A218" s="4"/>
      <c r="B218" s="91" t="s">
        <v>492</v>
      </c>
      <c r="C218" s="269" t="s">
        <v>1448</v>
      </c>
      <c r="D218" s="208"/>
      <c r="E218" s="208"/>
      <c r="F218" s="208"/>
      <c r="G218" s="270"/>
    </row>
    <row r="219" spans="1:7" s="1" customFormat="1" ht="9.75" x14ac:dyDescent="0.2">
      <c r="A219" s="26"/>
      <c r="B219" s="28"/>
      <c r="C219" s="29" t="s">
        <v>1265</v>
      </c>
      <c r="D219" s="30"/>
      <c r="E219" s="90">
        <v>7.6</v>
      </c>
      <c r="F219" s="26"/>
      <c r="G219" s="31"/>
    </row>
    <row r="220" spans="1:7" s="1" customFormat="1" ht="9.75" customHeight="1" x14ac:dyDescent="0.2">
      <c r="A220" s="4"/>
      <c r="B220" s="91" t="s">
        <v>492</v>
      </c>
      <c r="C220" s="269" t="s">
        <v>1449</v>
      </c>
      <c r="D220" s="208"/>
      <c r="E220" s="208"/>
      <c r="F220" s="208"/>
      <c r="G220" s="270"/>
    </row>
    <row r="221" spans="1:7" s="1" customFormat="1" ht="9.75" x14ac:dyDescent="0.2">
      <c r="A221" s="32">
        <f>A217+1</f>
        <v>56</v>
      </c>
      <c r="B221" s="28" t="s">
        <v>1450</v>
      </c>
      <c r="C221" s="29" t="s">
        <v>1451</v>
      </c>
      <c r="D221" s="30" t="s">
        <v>604</v>
      </c>
      <c r="E221" s="33">
        <v>2</v>
      </c>
      <c r="F221" s="135"/>
      <c r="G221" s="35">
        <f>E221*F221</f>
        <v>0</v>
      </c>
    </row>
    <row r="222" spans="1:7" s="1" customFormat="1" ht="9.75" customHeight="1" x14ac:dyDescent="0.2">
      <c r="A222" s="4"/>
      <c r="B222" s="91" t="s">
        <v>492</v>
      </c>
      <c r="C222" s="269" t="s">
        <v>1331</v>
      </c>
      <c r="D222" s="208"/>
      <c r="E222" s="208"/>
      <c r="F222" s="208"/>
      <c r="G222" s="270"/>
    </row>
    <row r="223" spans="1:7" s="1" customFormat="1" ht="9.75" x14ac:dyDescent="0.2">
      <c r="A223" s="26"/>
      <c r="B223" s="28"/>
      <c r="C223" s="29" t="s">
        <v>1265</v>
      </c>
      <c r="D223" s="30"/>
      <c r="E223" s="33">
        <v>1</v>
      </c>
      <c r="F223" s="26"/>
      <c r="G223" s="31"/>
    </row>
    <row r="224" spans="1:7" s="1" customFormat="1" ht="9.75" x14ac:dyDescent="0.2">
      <c r="A224" s="26"/>
      <c r="B224" s="28"/>
      <c r="C224" s="29" t="s">
        <v>1290</v>
      </c>
      <c r="D224" s="30"/>
      <c r="E224" s="33">
        <v>1</v>
      </c>
      <c r="F224" s="26"/>
      <c r="G224" s="31"/>
    </row>
    <row r="225" spans="1:7" s="1" customFormat="1" ht="9.75" x14ac:dyDescent="0.2">
      <c r="A225" s="32">
        <f>A221+1</f>
        <v>57</v>
      </c>
      <c r="B225" s="28" t="s">
        <v>1452</v>
      </c>
      <c r="C225" s="29" t="s">
        <v>1453</v>
      </c>
      <c r="D225" s="30" t="s">
        <v>973</v>
      </c>
      <c r="E225" s="90">
        <v>2</v>
      </c>
      <c r="F225" s="135"/>
      <c r="G225" s="35">
        <f>E225*F225</f>
        <v>0</v>
      </c>
    </row>
    <row r="226" spans="1:7" s="1" customFormat="1" ht="9.75" customHeight="1" x14ac:dyDescent="0.2">
      <c r="A226" s="4"/>
      <c r="B226" s="91" t="s">
        <v>492</v>
      </c>
      <c r="C226" s="269" t="s">
        <v>1389</v>
      </c>
      <c r="D226" s="208"/>
      <c r="E226" s="208"/>
      <c r="F226" s="208"/>
      <c r="G226" s="270"/>
    </row>
    <row r="227" spans="1:7" s="1" customFormat="1" ht="9.75" x14ac:dyDescent="0.2">
      <c r="A227" s="26"/>
      <c r="B227" s="28"/>
      <c r="C227" s="29" t="s">
        <v>1454</v>
      </c>
      <c r="D227" s="30"/>
      <c r="E227" s="90">
        <v>2</v>
      </c>
      <c r="F227" s="26"/>
      <c r="G227" s="31"/>
    </row>
    <row r="228" spans="1:7" s="1" customFormat="1" ht="9.75" customHeight="1" x14ac:dyDescent="0.2">
      <c r="A228" s="4"/>
      <c r="B228" s="91" t="s">
        <v>492</v>
      </c>
      <c r="C228" s="269" t="s">
        <v>1455</v>
      </c>
      <c r="D228" s="208"/>
      <c r="E228" s="208"/>
      <c r="F228" s="208"/>
      <c r="G228" s="270"/>
    </row>
    <row r="229" spans="1:7" s="1" customFormat="1" ht="9.75" x14ac:dyDescent="0.2">
      <c r="A229" s="32">
        <f>A225+1</f>
        <v>58</v>
      </c>
      <c r="B229" s="28" t="s">
        <v>1213</v>
      </c>
      <c r="C229" s="29" t="s">
        <v>1214</v>
      </c>
      <c r="D229" s="30" t="s">
        <v>598</v>
      </c>
      <c r="E229" s="90">
        <v>36.179505199999994</v>
      </c>
      <c r="F229" s="135"/>
      <c r="G229" s="35">
        <f>E229*F229</f>
        <v>0</v>
      </c>
    </row>
    <row r="230" spans="1:7" s="1" customFormat="1" ht="9.75" customHeight="1" x14ac:dyDescent="0.2">
      <c r="A230" s="4"/>
      <c r="B230" s="91" t="s">
        <v>492</v>
      </c>
      <c r="C230" s="269" t="s">
        <v>1456</v>
      </c>
      <c r="D230" s="208"/>
      <c r="E230" s="208"/>
      <c r="F230" s="208"/>
      <c r="G230" s="270"/>
    </row>
    <row r="231" spans="1:7" s="1" customFormat="1" ht="9.75" x14ac:dyDescent="0.2">
      <c r="A231" s="32">
        <f>A229+1</f>
        <v>59</v>
      </c>
      <c r="B231" s="28" t="s">
        <v>1216</v>
      </c>
      <c r="C231" s="29" t="s">
        <v>1217</v>
      </c>
      <c r="D231" s="30" t="s">
        <v>598</v>
      </c>
      <c r="E231" s="90">
        <v>217.07703119999996</v>
      </c>
      <c r="F231" s="135"/>
      <c r="G231" s="35">
        <f>E231*F231</f>
        <v>0</v>
      </c>
    </row>
    <row r="232" spans="1:7" s="1" customFormat="1" ht="9.75" customHeight="1" x14ac:dyDescent="0.2">
      <c r="A232" s="4"/>
      <c r="B232" s="91" t="s">
        <v>492</v>
      </c>
      <c r="C232" s="269" t="s">
        <v>1457</v>
      </c>
      <c r="D232" s="208"/>
      <c r="E232" s="208"/>
      <c r="F232" s="208"/>
      <c r="G232" s="270"/>
    </row>
    <row r="233" spans="1:7" s="1" customFormat="1" ht="9.75" x14ac:dyDescent="0.2">
      <c r="A233" s="32">
        <f>A231+1</f>
        <v>60</v>
      </c>
      <c r="B233" s="28" t="s">
        <v>1221</v>
      </c>
      <c r="C233" s="29" t="s">
        <v>1222</v>
      </c>
      <c r="D233" s="30" t="s">
        <v>598</v>
      </c>
      <c r="E233" s="90">
        <v>1157.7441663999998</v>
      </c>
      <c r="F233" s="135"/>
      <c r="G233" s="35">
        <f>E233*F233</f>
        <v>0</v>
      </c>
    </row>
    <row r="234" spans="1:7" s="1" customFormat="1" ht="9.75" customHeight="1" x14ac:dyDescent="0.2">
      <c r="A234" s="4"/>
      <c r="B234" s="91" t="s">
        <v>492</v>
      </c>
      <c r="C234" s="269" t="s">
        <v>1458</v>
      </c>
      <c r="D234" s="208"/>
      <c r="E234" s="208"/>
      <c r="F234" s="208"/>
      <c r="G234" s="270"/>
    </row>
    <row r="235" spans="1:7" s="1" customFormat="1" ht="9.75" x14ac:dyDescent="0.2">
      <c r="A235" s="32">
        <f>A233+1</f>
        <v>61</v>
      </c>
      <c r="B235" s="28" t="s">
        <v>1219</v>
      </c>
      <c r="C235" s="29" t="s">
        <v>1220</v>
      </c>
      <c r="D235" s="30" t="s">
        <v>598</v>
      </c>
      <c r="E235" s="90">
        <v>36.179505199999994</v>
      </c>
      <c r="F235" s="135"/>
      <c r="G235" s="35">
        <f>E235*F235</f>
        <v>0</v>
      </c>
    </row>
    <row r="236" spans="1:7" s="1" customFormat="1" ht="9.75" customHeight="1" x14ac:dyDescent="0.2">
      <c r="A236" s="4"/>
      <c r="B236" s="91" t="s">
        <v>492</v>
      </c>
      <c r="C236" s="269" t="s">
        <v>1456</v>
      </c>
      <c r="D236" s="208"/>
      <c r="E236" s="208"/>
      <c r="F236" s="208"/>
      <c r="G236" s="270"/>
    </row>
    <row r="237" spans="1:7" s="1" customFormat="1" ht="9.75" x14ac:dyDescent="0.2">
      <c r="A237" s="32">
        <f>A235+1</f>
        <v>62</v>
      </c>
      <c r="B237" s="28" t="s">
        <v>1224</v>
      </c>
      <c r="C237" s="29" t="s">
        <v>1225</v>
      </c>
      <c r="D237" s="30" t="s">
        <v>598</v>
      </c>
      <c r="E237" s="90">
        <v>36.179505199999994</v>
      </c>
      <c r="F237" s="135"/>
      <c r="G237" s="35">
        <f>E237*F237</f>
        <v>0</v>
      </c>
    </row>
    <row r="238" spans="1:7" s="1" customFormat="1" ht="9.75" customHeight="1" x14ac:dyDescent="0.2">
      <c r="A238" s="4"/>
      <c r="B238" s="91" t="s">
        <v>492</v>
      </c>
      <c r="C238" s="269" t="s">
        <v>1456</v>
      </c>
      <c r="D238" s="208"/>
      <c r="E238" s="208"/>
      <c r="F238" s="208"/>
      <c r="G238" s="270"/>
    </row>
    <row r="239" spans="1:7" s="14" customFormat="1" ht="11.25" x14ac:dyDescent="0.2">
      <c r="A239" s="42"/>
      <c r="B239" s="43">
        <v>96</v>
      </c>
      <c r="C239" s="44" t="s">
        <v>1226</v>
      </c>
      <c r="D239" s="45"/>
      <c r="E239" s="45"/>
      <c r="F239" s="46"/>
      <c r="G239" s="47">
        <f>SUM(G126:G238)</f>
        <v>0</v>
      </c>
    </row>
    <row r="240" spans="1:7" s="14" customFormat="1" ht="11.25" x14ac:dyDescent="0.2">
      <c r="A240" s="21"/>
      <c r="B240" s="22" t="s">
        <v>1227</v>
      </c>
      <c r="C240" s="23" t="s">
        <v>1228</v>
      </c>
      <c r="D240" s="20"/>
      <c r="E240" s="20"/>
      <c r="F240" s="24"/>
      <c r="G240" s="25"/>
    </row>
    <row r="241" spans="1:7" s="1" customFormat="1" ht="9.75" x14ac:dyDescent="0.2">
      <c r="A241" s="32">
        <f>A237+1</f>
        <v>63</v>
      </c>
      <c r="B241" s="28" t="s">
        <v>1459</v>
      </c>
      <c r="C241" s="29" t="s">
        <v>1460</v>
      </c>
      <c r="D241" s="30" t="s">
        <v>598</v>
      </c>
      <c r="E241" s="90">
        <v>52.032235573859474</v>
      </c>
      <c r="F241" s="135"/>
      <c r="G241" s="35">
        <f>E241*F241</f>
        <v>0</v>
      </c>
    </row>
    <row r="242" spans="1:7" s="1" customFormat="1" ht="9.75" customHeight="1" x14ac:dyDescent="0.2">
      <c r="A242" s="4"/>
      <c r="B242" s="91" t="s">
        <v>492</v>
      </c>
      <c r="C242" s="269" t="s">
        <v>1461</v>
      </c>
      <c r="D242" s="208"/>
      <c r="E242" s="208"/>
      <c r="F242" s="208"/>
      <c r="G242" s="270"/>
    </row>
    <row r="243" spans="1:7" s="14" customFormat="1" ht="12" thickBot="1" x14ac:dyDescent="0.25">
      <c r="A243" s="36"/>
      <c r="B243" s="38">
        <v>99</v>
      </c>
      <c r="C243" s="39" t="s">
        <v>1232</v>
      </c>
      <c r="D243" s="37"/>
      <c r="E243" s="37"/>
      <c r="F243" s="40"/>
      <c r="G243" s="41">
        <f>SUM(G241:G242)</f>
        <v>0</v>
      </c>
    </row>
    <row r="244" spans="1:7" ht="13.5" thickBot="1" x14ac:dyDescent="0.25">
      <c r="A244" s="48"/>
      <c r="B244" s="48"/>
      <c r="C244" s="48"/>
      <c r="D244" s="48"/>
      <c r="E244" s="48"/>
      <c r="F244" s="48"/>
      <c r="G244" s="48"/>
    </row>
    <row r="245" spans="1:7" s="1" customFormat="1" ht="9.75" customHeight="1" x14ac:dyDescent="0.2">
      <c r="A245" s="5" t="s">
        <v>4</v>
      </c>
      <c r="B245" s="272" t="s">
        <v>8</v>
      </c>
      <c r="C245" s="272" t="s">
        <v>10</v>
      </c>
      <c r="D245" s="272" t="s">
        <v>12</v>
      </c>
      <c r="E245" s="272" t="s">
        <v>14</v>
      </c>
      <c r="F245" s="273" t="s">
        <v>16</v>
      </c>
      <c r="G245" s="196"/>
    </row>
    <row r="246" spans="1:7" s="1" customFormat="1" ht="9.75" customHeight="1" x14ac:dyDescent="0.2">
      <c r="A246" s="6" t="s">
        <v>5</v>
      </c>
      <c r="B246" s="152"/>
      <c r="C246" s="152"/>
      <c r="D246" s="152"/>
      <c r="E246" s="152"/>
      <c r="F246" s="274"/>
      <c r="G246" s="275"/>
    </row>
    <row r="247" spans="1:7" s="1" customFormat="1" ht="9.75" customHeight="1" x14ac:dyDescent="0.2">
      <c r="A247" s="6" t="s">
        <v>6</v>
      </c>
      <c r="B247" s="152"/>
      <c r="C247" s="152"/>
      <c r="D247" s="152"/>
      <c r="E247" s="152"/>
      <c r="F247" s="9" t="s">
        <v>17</v>
      </c>
      <c r="G247" s="11" t="s">
        <v>19</v>
      </c>
    </row>
    <row r="248" spans="1:7" s="1" customFormat="1" ht="9.75" customHeight="1" thickBot="1" x14ac:dyDescent="0.25">
      <c r="A248" s="7" t="s">
        <v>7</v>
      </c>
      <c r="B248" s="8" t="s">
        <v>9</v>
      </c>
      <c r="C248" s="8" t="s">
        <v>11</v>
      </c>
      <c r="D248" s="8" t="s">
        <v>13</v>
      </c>
      <c r="E248" s="8" t="s">
        <v>15</v>
      </c>
      <c r="F248" s="10" t="s">
        <v>18</v>
      </c>
      <c r="G248" s="12" t="s">
        <v>20</v>
      </c>
    </row>
    <row r="249" spans="1:7" s="14" customFormat="1" ht="11.25" x14ac:dyDescent="0.2">
      <c r="A249" s="16"/>
      <c r="B249" s="15"/>
      <c r="C249" s="17" t="s">
        <v>559</v>
      </c>
      <c r="D249" s="15"/>
      <c r="E249" s="15"/>
      <c r="F249" s="18"/>
      <c r="G249" s="19"/>
    </row>
    <row r="250" spans="1:7" s="14" customFormat="1" ht="11.25" x14ac:dyDescent="0.2">
      <c r="A250" s="21"/>
      <c r="B250" s="22" t="s">
        <v>1462</v>
      </c>
      <c r="C250" s="23" t="s">
        <v>1463</v>
      </c>
      <c r="D250" s="20"/>
      <c r="E250" s="20"/>
      <c r="F250" s="24"/>
      <c r="G250" s="25"/>
    </row>
    <row r="251" spans="1:7" s="1" customFormat="1" ht="9.75" x14ac:dyDescent="0.2">
      <c r="A251" s="32">
        <f>A241+1</f>
        <v>64</v>
      </c>
      <c r="B251" s="28" t="s">
        <v>1464</v>
      </c>
      <c r="C251" s="29" t="s">
        <v>1465</v>
      </c>
      <c r="D251" s="30" t="s">
        <v>564</v>
      </c>
      <c r="E251" s="95">
        <v>45.460999999999999</v>
      </c>
      <c r="F251" s="135"/>
      <c r="G251" s="35">
        <f>E251*F251</f>
        <v>0</v>
      </c>
    </row>
    <row r="252" spans="1:7" s="1" customFormat="1" ht="9.75" customHeight="1" x14ac:dyDescent="0.2">
      <c r="A252" s="4"/>
      <c r="B252" s="91" t="s">
        <v>492</v>
      </c>
      <c r="C252" s="269" t="s">
        <v>1351</v>
      </c>
      <c r="D252" s="208"/>
      <c r="E252" s="208"/>
      <c r="F252" s="208"/>
      <c r="G252" s="270"/>
    </row>
    <row r="253" spans="1:7" s="1" customFormat="1" ht="9.75" x14ac:dyDescent="0.2">
      <c r="A253" s="26"/>
      <c r="B253" s="28"/>
      <c r="C253" s="29" t="s">
        <v>1261</v>
      </c>
      <c r="D253" s="30"/>
      <c r="E253" s="90">
        <v>45.460999999999999</v>
      </c>
      <c r="F253" s="26"/>
      <c r="G253" s="31"/>
    </row>
    <row r="254" spans="1:7" s="1" customFormat="1" ht="9.75" customHeight="1" x14ac:dyDescent="0.2">
      <c r="A254" s="4"/>
      <c r="B254" s="91" t="s">
        <v>492</v>
      </c>
      <c r="C254" s="269" t="s">
        <v>1351</v>
      </c>
      <c r="D254" s="208"/>
      <c r="E254" s="208"/>
      <c r="F254" s="208"/>
      <c r="G254" s="270"/>
    </row>
    <row r="255" spans="1:7" s="1" customFormat="1" ht="9.75" x14ac:dyDescent="0.2">
      <c r="A255" s="32">
        <f>A251+1</f>
        <v>65</v>
      </c>
      <c r="B255" s="28" t="s">
        <v>1466</v>
      </c>
      <c r="C255" s="29" t="s">
        <v>1467</v>
      </c>
      <c r="D255" s="30" t="s">
        <v>598</v>
      </c>
      <c r="E255" s="90">
        <v>1.136525E-2</v>
      </c>
      <c r="F255" s="135"/>
      <c r="G255" s="35">
        <f>E255*F255</f>
        <v>0</v>
      </c>
    </row>
    <row r="256" spans="1:7" s="1" customFormat="1" ht="9.75" customHeight="1" x14ac:dyDescent="0.2">
      <c r="A256" s="4"/>
      <c r="B256" s="91" t="s">
        <v>492</v>
      </c>
      <c r="C256" s="269" t="s">
        <v>1468</v>
      </c>
      <c r="D256" s="208"/>
      <c r="E256" s="208"/>
      <c r="F256" s="208"/>
      <c r="G256" s="270"/>
    </row>
    <row r="257" spans="1:7" s="1" customFormat="1" ht="9.75" x14ac:dyDescent="0.2">
      <c r="A257" s="32">
        <f>A255+1</f>
        <v>66</v>
      </c>
      <c r="B257" s="28" t="s">
        <v>1469</v>
      </c>
      <c r="C257" s="29" t="s">
        <v>1470</v>
      </c>
      <c r="D257" s="30" t="s">
        <v>564</v>
      </c>
      <c r="E257" s="95">
        <v>45.460999999999999</v>
      </c>
      <c r="F257" s="135"/>
      <c r="G257" s="35">
        <f>E257*F257</f>
        <v>0</v>
      </c>
    </row>
    <row r="258" spans="1:7" s="1" customFormat="1" ht="9.75" customHeight="1" x14ac:dyDescent="0.2">
      <c r="A258" s="4"/>
      <c r="B258" s="91" t="s">
        <v>492</v>
      </c>
      <c r="C258" s="269" t="s">
        <v>1351</v>
      </c>
      <c r="D258" s="208"/>
      <c r="E258" s="208"/>
      <c r="F258" s="208"/>
      <c r="G258" s="270"/>
    </row>
    <row r="259" spans="1:7" s="1" customFormat="1" ht="9.75" x14ac:dyDescent="0.2">
      <c r="A259" s="32">
        <f>A257+1</f>
        <v>67</v>
      </c>
      <c r="B259" s="28" t="s">
        <v>1471</v>
      </c>
      <c r="C259" s="29" t="s">
        <v>1472</v>
      </c>
      <c r="D259" s="30" t="s">
        <v>564</v>
      </c>
      <c r="E259" s="95">
        <v>54.553199999999997</v>
      </c>
      <c r="F259" s="135"/>
      <c r="G259" s="35">
        <f>E259*F259</f>
        <v>0</v>
      </c>
    </row>
    <row r="260" spans="1:7" s="1" customFormat="1" ht="9.75" customHeight="1" x14ac:dyDescent="0.2">
      <c r="A260" s="4"/>
      <c r="B260" s="91" t="s">
        <v>492</v>
      </c>
      <c r="C260" s="269" t="s">
        <v>1473</v>
      </c>
      <c r="D260" s="208"/>
      <c r="E260" s="208"/>
      <c r="F260" s="208"/>
      <c r="G260" s="270"/>
    </row>
    <row r="261" spans="1:7" s="1" customFormat="1" ht="9.75" x14ac:dyDescent="0.2">
      <c r="A261" s="32">
        <f>A259+1</f>
        <v>68</v>
      </c>
      <c r="B261" s="28" t="s">
        <v>1474</v>
      </c>
      <c r="C261" s="29" t="s">
        <v>1475</v>
      </c>
      <c r="D261" s="30" t="s">
        <v>598</v>
      </c>
      <c r="E261" s="90">
        <v>0.3240551002</v>
      </c>
      <c r="F261" s="135"/>
      <c r="G261" s="35">
        <f>E261*F261</f>
        <v>0</v>
      </c>
    </row>
    <row r="262" spans="1:7" s="14" customFormat="1" ht="11.25" x14ac:dyDescent="0.2">
      <c r="A262" s="42"/>
      <c r="B262" s="43">
        <v>711</v>
      </c>
      <c r="C262" s="44" t="s">
        <v>1476</v>
      </c>
      <c r="D262" s="45"/>
      <c r="E262" s="45"/>
      <c r="F262" s="46"/>
      <c r="G262" s="47">
        <f>SUM(G251:G261)</f>
        <v>0</v>
      </c>
    </row>
    <row r="263" spans="1:7" s="14" customFormat="1" ht="11.25" x14ac:dyDescent="0.2">
      <c r="A263" s="21"/>
      <c r="B263" s="22" t="s">
        <v>1477</v>
      </c>
      <c r="C263" s="23" t="s">
        <v>1478</v>
      </c>
      <c r="D263" s="20"/>
      <c r="E263" s="20"/>
      <c r="F263" s="24"/>
      <c r="G263" s="25"/>
    </row>
    <row r="264" spans="1:7" s="1" customFormat="1" ht="9.75" x14ac:dyDescent="0.2">
      <c r="A264" s="32">
        <f>A261+1</f>
        <v>69</v>
      </c>
      <c r="B264" s="28" t="s">
        <v>1479</v>
      </c>
      <c r="C264" s="29" t="s">
        <v>1480</v>
      </c>
      <c r="D264" s="30" t="s">
        <v>564</v>
      </c>
      <c r="E264" s="95">
        <v>45.460999999999999</v>
      </c>
      <c r="F264" s="135"/>
      <c r="G264" s="35">
        <f>E264*F264</f>
        <v>0</v>
      </c>
    </row>
    <row r="265" spans="1:7" s="1" customFormat="1" ht="9.75" customHeight="1" x14ac:dyDescent="0.2">
      <c r="A265" s="4"/>
      <c r="B265" s="91" t="s">
        <v>492</v>
      </c>
      <c r="C265" s="269" t="s">
        <v>1351</v>
      </c>
      <c r="D265" s="208"/>
      <c r="E265" s="208"/>
      <c r="F265" s="208"/>
      <c r="G265" s="270"/>
    </row>
    <row r="266" spans="1:7" s="1" customFormat="1" ht="9.75" x14ac:dyDescent="0.2">
      <c r="A266" s="26"/>
      <c r="B266" s="28"/>
      <c r="C266" s="29" t="s">
        <v>1481</v>
      </c>
      <c r="D266" s="30"/>
      <c r="E266" s="90">
        <v>45.460999999999999</v>
      </c>
      <c r="F266" s="26"/>
      <c r="G266" s="31"/>
    </row>
    <row r="267" spans="1:7" s="1" customFormat="1" ht="9.75" customHeight="1" x14ac:dyDescent="0.2">
      <c r="A267" s="4"/>
      <c r="B267" s="91" t="s">
        <v>492</v>
      </c>
      <c r="C267" s="269" t="s">
        <v>1351</v>
      </c>
      <c r="D267" s="208"/>
      <c r="E267" s="208"/>
      <c r="F267" s="208"/>
      <c r="G267" s="270"/>
    </row>
    <row r="268" spans="1:7" s="1" customFormat="1" ht="9.75" x14ac:dyDescent="0.2">
      <c r="A268" s="32">
        <f>A264+1</f>
        <v>70</v>
      </c>
      <c r="B268" s="28" t="s">
        <v>1482</v>
      </c>
      <c r="C268" s="29" t="s">
        <v>1483</v>
      </c>
      <c r="D268" s="30" t="s">
        <v>564</v>
      </c>
      <c r="E268" s="95">
        <v>46.370219999999996</v>
      </c>
      <c r="F268" s="135"/>
      <c r="G268" s="35">
        <f>E268*F268</f>
        <v>0</v>
      </c>
    </row>
    <row r="269" spans="1:7" s="1" customFormat="1" ht="9.75" customHeight="1" x14ac:dyDescent="0.2">
      <c r="A269" s="4"/>
      <c r="B269" s="91" t="s">
        <v>492</v>
      </c>
      <c r="C269" s="269" t="s">
        <v>1484</v>
      </c>
      <c r="D269" s="208"/>
      <c r="E269" s="208"/>
      <c r="F269" s="208"/>
      <c r="G269" s="270"/>
    </row>
    <row r="270" spans="1:7" s="1" customFormat="1" ht="9.75" x14ac:dyDescent="0.2">
      <c r="A270" s="32">
        <f>A268+1</f>
        <v>71</v>
      </c>
      <c r="B270" s="28" t="s">
        <v>1479</v>
      </c>
      <c r="C270" s="29" t="s">
        <v>1480</v>
      </c>
      <c r="D270" s="30" t="s">
        <v>564</v>
      </c>
      <c r="E270" s="95">
        <v>45.460999999999999</v>
      </c>
      <c r="F270" s="135"/>
      <c r="G270" s="35">
        <f>E270*F270</f>
        <v>0</v>
      </c>
    </row>
    <row r="271" spans="1:7" s="1" customFormat="1" ht="9.75" customHeight="1" x14ac:dyDescent="0.2">
      <c r="A271" s="4"/>
      <c r="B271" s="91" t="s">
        <v>492</v>
      </c>
      <c r="C271" s="269" t="s">
        <v>1351</v>
      </c>
      <c r="D271" s="208"/>
      <c r="E271" s="208"/>
      <c r="F271" s="208"/>
      <c r="G271" s="270"/>
    </row>
    <row r="272" spans="1:7" s="1" customFormat="1" ht="9.75" x14ac:dyDescent="0.2">
      <c r="A272" s="26"/>
      <c r="B272" s="28"/>
      <c r="C272" s="29" t="s">
        <v>1485</v>
      </c>
      <c r="D272" s="30"/>
      <c r="E272" s="90">
        <v>45.460999999999999</v>
      </c>
      <c r="F272" s="26"/>
      <c r="G272" s="31"/>
    </row>
    <row r="273" spans="1:7" s="1" customFormat="1" ht="9.75" customHeight="1" x14ac:dyDescent="0.2">
      <c r="A273" s="4"/>
      <c r="B273" s="91" t="s">
        <v>492</v>
      </c>
      <c r="C273" s="269" t="s">
        <v>1351</v>
      </c>
      <c r="D273" s="208"/>
      <c r="E273" s="208"/>
      <c r="F273" s="208"/>
      <c r="G273" s="270"/>
    </row>
    <row r="274" spans="1:7" s="1" customFormat="1" ht="9.75" x14ac:dyDescent="0.2">
      <c r="A274" s="32">
        <f>A270+1</f>
        <v>72</v>
      </c>
      <c r="B274" s="28" t="s">
        <v>1486</v>
      </c>
      <c r="C274" s="29" t="s">
        <v>1487</v>
      </c>
      <c r="D274" s="30" t="s">
        <v>564</v>
      </c>
      <c r="E274" s="95">
        <v>46.370219999999996</v>
      </c>
      <c r="F274" s="135"/>
      <c r="G274" s="35">
        <f>E274*F274</f>
        <v>0</v>
      </c>
    </row>
    <row r="275" spans="1:7" s="1" customFormat="1" ht="9.75" customHeight="1" x14ac:dyDescent="0.2">
      <c r="A275" s="4"/>
      <c r="B275" s="91" t="s">
        <v>492</v>
      </c>
      <c r="C275" s="269" t="s">
        <v>1488</v>
      </c>
      <c r="D275" s="208"/>
      <c r="E275" s="208"/>
      <c r="F275" s="208"/>
      <c r="G275" s="270"/>
    </row>
    <row r="276" spans="1:7" s="1" customFormat="1" ht="9.75" x14ac:dyDescent="0.2">
      <c r="A276" s="32">
        <f>A274+1</f>
        <v>73</v>
      </c>
      <c r="B276" s="28" t="s">
        <v>1489</v>
      </c>
      <c r="C276" s="29" t="s">
        <v>1490</v>
      </c>
      <c r="D276" s="30" t="s">
        <v>564</v>
      </c>
      <c r="E276" s="95">
        <v>45.460999999999999</v>
      </c>
      <c r="F276" s="135"/>
      <c r="G276" s="35">
        <f>E276*F276</f>
        <v>0</v>
      </c>
    </row>
    <row r="277" spans="1:7" s="1" customFormat="1" ht="9.75" customHeight="1" x14ac:dyDescent="0.2">
      <c r="A277" s="4"/>
      <c r="B277" s="91" t="s">
        <v>492</v>
      </c>
      <c r="C277" s="269" t="s">
        <v>1351</v>
      </c>
      <c r="D277" s="208"/>
      <c r="E277" s="208"/>
      <c r="F277" s="208"/>
      <c r="G277" s="270"/>
    </row>
    <row r="278" spans="1:7" s="1" customFormat="1" ht="9.75" x14ac:dyDescent="0.2">
      <c r="A278" s="32">
        <f>A276+1</f>
        <v>74</v>
      </c>
      <c r="B278" s="28" t="s">
        <v>1491</v>
      </c>
      <c r="C278" s="29" t="s">
        <v>1492</v>
      </c>
      <c r="D278" s="30" t="s">
        <v>564</v>
      </c>
      <c r="E278" s="95">
        <v>52.280149999999992</v>
      </c>
      <c r="F278" s="135"/>
      <c r="G278" s="35">
        <f>E278*F278</f>
        <v>0</v>
      </c>
    </row>
    <row r="279" spans="1:7" s="1" customFormat="1" ht="9.75" customHeight="1" x14ac:dyDescent="0.2">
      <c r="A279" s="4"/>
      <c r="B279" s="91" t="s">
        <v>492</v>
      </c>
      <c r="C279" s="269" t="s">
        <v>1493</v>
      </c>
      <c r="D279" s="208"/>
      <c r="E279" s="208"/>
      <c r="F279" s="208"/>
      <c r="G279" s="270"/>
    </row>
    <row r="280" spans="1:7" s="1" customFormat="1" ht="9.75" x14ac:dyDescent="0.2">
      <c r="A280" s="32">
        <f>A278+1</f>
        <v>75</v>
      </c>
      <c r="B280" s="28" t="s">
        <v>1494</v>
      </c>
      <c r="C280" s="29" t="s">
        <v>1495</v>
      </c>
      <c r="D280" s="30" t="s">
        <v>598</v>
      </c>
      <c r="E280" s="90">
        <v>0.12321067524999998</v>
      </c>
      <c r="F280" s="135"/>
      <c r="G280" s="35">
        <f>E280*F280</f>
        <v>0</v>
      </c>
    </row>
    <row r="281" spans="1:7" s="14" customFormat="1" ht="11.25" x14ac:dyDescent="0.2">
      <c r="A281" s="42"/>
      <c r="B281" s="43">
        <v>713</v>
      </c>
      <c r="C281" s="44" t="s">
        <v>1496</v>
      </c>
      <c r="D281" s="45"/>
      <c r="E281" s="45"/>
      <c r="F281" s="46"/>
      <c r="G281" s="47">
        <f>SUM(G264:G280)</f>
        <v>0</v>
      </c>
    </row>
    <row r="282" spans="1:7" s="14" customFormat="1" ht="11.25" x14ac:dyDescent="0.2">
      <c r="A282" s="21"/>
      <c r="B282" s="22" t="s">
        <v>1497</v>
      </c>
      <c r="C282" s="23" t="s">
        <v>1498</v>
      </c>
      <c r="D282" s="20"/>
      <c r="E282" s="20"/>
      <c r="F282" s="24"/>
      <c r="G282" s="25"/>
    </row>
    <row r="283" spans="1:7" s="1" customFormat="1" ht="9.75" x14ac:dyDescent="0.2">
      <c r="A283" s="32">
        <f>A280+1</f>
        <v>76</v>
      </c>
      <c r="B283" s="28" t="s">
        <v>1499</v>
      </c>
      <c r="C283" s="29" t="s">
        <v>1500</v>
      </c>
      <c r="D283" s="30" t="s">
        <v>581</v>
      </c>
      <c r="E283" s="88">
        <v>12.2</v>
      </c>
      <c r="F283" s="135"/>
      <c r="G283" s="35">
        <f>E283*F283</f>
        <v>0</v>
      </c>
    </row>
    <row r="284" spans="1:7" s="1" customFormat="1" ht="9.75" customHeight="1" x14ac:dyDescent="0.2">
      <c r="A284" s="4"/>
      <c r="B284" s="91" t="s">
        <v>492</v>
      </c>
      <c r="C284" s="269" t="s">
        <v>1501</v>
      </c>
      <c r="D284" s="208"/>
      <c r="E284" s="208"/>
      <c r="F284" s="208"/>
      <c r="G284" s="270"/>
    </row>
    <row r="285" spans="1:7" s="1" customFormat="1" ht="9.75" x14ac:dyDescent="0.2">
      <c r="A285" s="26"/>
      <c r="B285" s="28"/>
      <c r="C285" s="29" t="s">
        <v>1265</v>
      </c>
      <c r="D285" s="30"/>
      <c r="E285" s="90">
        <v>12.2</v>
      </c>
      <c r="F285" s="26"/>
      <c r="G285" s="31"/>
    </row>
    <row r="286" spans="1:7" s="1" customFormat="1" ht="9.75" customHeight="1" x14ac:dyDescent="0.2">
      <c r="A286" s="4"/>
      <c r="B286" s="91" t="s">
        <v>492</v>
      </c>
      <c r="C286" s="269" t="s">
        <v>1502</v>
      </c>
      <c r="D286" s="208"/>
      <c r="E286" s="208"/>
      <c r="F286" s="208"/>
      <c r="G286" s="270"/>
    </row>
    <row r="287" spans="1:7" s="1" customFormat="1" ht="9.75" x14ac:dyDescent="0.2">
      <c r="A287" s="32">
        <f>A283+1</f>
        <v>77</v>
      </c>
      <c r="B287" s="28" t="s">
        <v>1503</v>
      </c>
      <c r="C287" s="29" t="s">
        <v>1504</v>
      </c>
      <c r="D287" s="30" t="s">
        <v>581</v>
      </c>
      <c r="E287" s="88">
        <v>12.2</v>
      </c>
      <c r="F287" s="135"/>
      <c r="G287" s="35">
        <f>E287*F287</f>
        <v>0</v>
      </c>
    </row>
    <row r="288" spans="1:7" s="1" customFormat="1" ht="9.75" x14ac:dyDescent="0.2">
      <c r="A288" s="32">
        <f>A287+1</f>
        <v>78</v>
      </c>
      <c r="B288" s="28" t="s">
        <v>1505</v>
      </c>
      <c r="C288" s="29" t="s">
        <v>1506</v>
      </c>
      <c r="D288" s="30" t="s">
        <v>598</v>
      </c>
      <c r="E288" s="90">
        <v>0.12210000000000001</v>
      </c>
      <c r="F288" s="135"/>
      <c r="G288" s="35">
        <f>E288*F288</f>
        <v>0</v>
      </c>
    </row>
    <row r="289" spans="1:7" s="1" customFormat="1" ht="9.75" x14ac:dyDescent="0.2">
      <c r="A289" s="32">
        <f>A288+1</f>
        <v>79</v>
      </c>
      <c r="B289" s="28" t="s">
        <v>1507</v>
      </c>
      <c r="C289" s="29" t="s">
        <v>1508</v>
      </c>
      <c r="D289" s="30" t="s">
        <v>604</v>
      </c>
      <c r="E289" s="33">
        <v>1</v>
      </c>
      <c r="F289" s="135"/>
      <c r="G289" s="35">
        <f>E289*F289</f>
        <v>0</v>
      </c>
    </row>
    <row r="290" spans="1:7" s="1" customFormat="1" ht="9.75" x14ac:dyDescent="0.2">
      <c r="A290" s="32">
        <f>A289+1</f>
        <v>80</v>
      </c>
      <c r="B290" s="28" t="s">
        <v>1509</v>
      </c>
      <c r="C290" s="29" t="s">
        <v>1510</v>
      </c>
      <c r="D290" s="30" t="s">
        <v>604</v>
      </c>
      <c r="E290" s="33">
        <v>2</v>
      </c>
      <c r="F290" s="135"/>
      <c r="G290" s="35">
        <f>E290*F290</f>
        <v>0</v>
      </c>
    </row>
    <row r="291" spans="1:7" s="1" customFormat="1" ht="9.75" customHeight="1" x14ac:dyDescent="0.2">
      <c r="A291" s="4"/>
      <c r="B291" s="91" t="s">
        <v>492</v>
      </c>
      <c r="C291" s="269" t="s">
        <v>1331</v>
      </c>
      <c r="D291" s="208"/>
      <c r="E291" s="208"/>
      <c r="F291" s="208"/>
      <c r="G291" s="270"/>
    </row>
    <row r="292" spans="1:7" s="1" customFormat="1" ht="9.75" x14ac:dyDescent="0.2">
      <c r="A292" s="32">
        <f>A290+1</f>
        <v>81</v>
      </c>
      <c r="B292" s="28" t="s">
        <v>1511</v>
      </c>
      <c r="C292" s="29" t="s">
        <v>1512</v>
      </c>
      <c r="D292" s="30" t="s">
        <v>604</v>
      </c>
      <c r="E292" s="33">
        <v>2</v>
      </c>
      <c r="F292" s="135"/>
      <c r="G292" s="35">
        <f>E292*F292</f>
        <v>0</v>
      </c>
    </row>
    <row r="293" spans="1:7" s="1" customFormat="1" ht="9.75" x14ac:dyDescent="0.2">
      <c r="A293" s="32">
        <f>A292+1</f>
        <v>82</v>
      </c>
      <c r="B293" s="28" t="s">
        <v>1513</v>
      </c>
      <c r="C293" s="29" t="s">
        <v>1514</v>
      </c>
      <c r="D293" s="30" t="s">
        <v>604</v>
      </c>
      <c r="E293" s="33">
        <v>3</v>
      </c>
      <c r="F293" s="135"/>
      <c r="G293" s="35">
        <f>E293*F293</f>
        <v>0</v>
      </c>
    </row>
    <row r="294" spans="1:7" s="1" customFormat="1" ht="9.75" x14ac:dyDescent="0.2">
      <c r="A294" s="32">
        <f>A293+1</f>
        <v>83</v>
      </c>
      <c r="B294" s="28" t="s">
        <v>1515</v>
      </c>
      <c r="C294" s="29" t="s">
        <v>1516</v>
      </c>
      <c r="D294" s="30" t="s">
        <v>604</v>
      </c>
      <c r="E294" s="33">
        <v>2</v>
      </c>
      <c r="F294" s="135"/>
      <c r="G294" s="35">
        <f>E294*F294</f>
        <v>0</v>
      </c>
    </row>
    <row r="295" spans="1:7" s="14" customFormat="1" ht="11.25" x14ac:dyDescent="0.2">
      <c r="A295" s="42"/>
      <c r="B295" s="43">
        <v>766</v>
      </c>
      <c r="C295" s="44" t="s">
        <v>1517</v>
      </c>
      <c r="D295" s="45"/>
      <c r="E295" s="45"/>
      <c r="F295" s="46"/>
      <c r="G295" s="47">
        <f>SUM(G283:G294)</f>
        <v>0</v>
      </c>
    </row>
    <row r="296" spans="1:7" s="14" customFormat="1" ht="11.25" x14ac:dyDescent="0.2">
      <c r="A296" s="21"/>
      <c r="B296" s="22" t="s">
        <v>1518</v>
      </c>
      <c r="C296" s="23" t="s">
        <v>1519</v>
      </c>
      <c r="D296" s="20"/>
      <c r="E296" s="20"/>
      <c r="F296" s="24"/>
      <c r="G296" s="25"/>
    </row>
    <row r="297" spans="1:7" s="1" customFormat="1" ht="9.75" x14ac:dyDescent="0.2">
      <c r="A297" s="32">
        <f>A294+1</f>
        <v>84</v>
      </c>
      <c r="B297" s="28" t="s">
        <v>1520</v>
      </c>
      <c r="C297" s="29" t="s">
        <v>1521</v>
      </c>
      <c r="D297" s="30" t="s">
        <v>1408</v>
      </c>
      <c r="E297" s="33">
        <v>1</v>
      </c>
      <c r="F297" s="135"/>
      <c r="G297" s="35">
        <f>E297*F297</f>
        <v>0</v>
      </c>
    </row>
    <row r="298" spans="1:7" s="1" customFormat="1" ht="9.75" customHeight="1" x14ac:dyDescent="0.2">
      <c r="A298" s="4"/>
      <c r="B298" s="91" t="s">
        <v>492</v>
      </c>
      <c r="C298" s="269" t="s">
        <v>1300</v>
      </c>
      <c r="D298" s="208"/>
      <c r="E298" s="208"/>
      <c r="F298" s="208"/>
      <c r="G298" s="270"/>
    </row>
    <row r="299" spans="1:7" s="1" customFormat="1" ht="9.75" x14ac:dyDescent="0.2">
      <c r="A299" s="32">
        <f>A297+1</f>
        <v>85</v>
      </c>
      <c r="B299" s="28" t="s">
        <v>1522</v>
      </c>
      <c r="C299" s="29" t="s">
        <v>1523</v>
      </c>
      <c r="D299" s="30" t="s">
        <v>1408</v>
      </c>
      <c r="E299" s="33">
        <v>1</v>
      </c>
      <c r="F299" s="135"/>
      <c r="G299" s="35">
        <f>E299*F299</f>
        <v>0</v>
      </c>
    </row>
    <row r="300" spans="1:7" s="1" customFormat="1" ht="9.75" x14ac:dyDescent="0.2">
      <c r="A300" s="26"/>
      <c r="B300" s="28"/>
      <c r="C300" s="29" t="s">
        <v>1524</v>
      </c>
      <c r="D300" s="30"/>
      <c r="E300" s="33">
        <v>1</v>
      </c>
      <c r="F300" s="26"/>
      <c r="G300" s="31"/>
    </row>
    <row r="301" spans="1:7" s="1" customFormat="1" ht="9.75" x14ac:dyDescent="0.2">
      <c r="A301" s="32">
        <f>A299+1</f>
        <v>86</v>
      </c>
      <c r="B301" s="28" t="s">
        <v>1525</v>
      </c>
      <c r="C301" s="29" t="s">
        <v>1526</v>
      </c>
      <c r="D301" s="30" t="s">
        <v>158</v>
      </c>
      <c r="E301" s="33">
        <v>1</v>
      </c>
      <c r="F301" s="135"/>
      <c r="G301" s="35">
        <f>E301*F301</f>
        <v>0</v>
      </c>
    </row>
    <row r="302" spans="1:7" s="1" customFormat="1" ht="9.75" x14ac:dyDescent="0.2">
      <c r="A302" s="32">
        <f>A301+1</f>
        <v>87</v>
      </c>
      <c r="B302" s="28" t="s">
        <v>1527</v>
      </c>
      <c r="C302" s="29" t="s">
        <v>1528</v>
      </c>
      <c r="D302" s="30" t="s">
        <v>598</v>
      </c>
      <c r="E302" s="95">
        <v>0.47</v>
      </c>
      <c r="F302" s="135"/>
      <c r="G302" s="35">
        <f>E302*F302</f>
        <v>0</v>
      </c>
    </row>
    <row r="303" spans="1:7" s="14" customFormat="1" ht="11.25" x14ac:dyDescent="0.2">
      <c r="A303" s="42"/>
      <c r="B303" s="43">
        <v>767</v>
      </c>
      <c r="C303" s="44" t="s">
        <v>1529</v>
      </c>
      <c r="D303" s="45"/>
      <c r="E303" s="45"/>
      <c r="F303" s="46"/>
      <c r="G303" s="47">
        <f>SUM(G297:G302)</f>
        <v>0</v>
      </c>
    </row>
    <row r="304" spans="1:7" s="14" customFormat="1" ht="11.25" x14ac:dyDescent="0.2">
      <c r="A304" s="21"/>
      <c r="B304" s="22" t="s">
        <v>1530</v>
      </c>
      <c r="C304" s="23" t="s">
        <v>1531</v>
      </c>
      <c r="D304" s="20"/>
      <c r="E304" s="20"/>
      <c r="F304" s="24"/>
      <c r="G304" s="25"/>
    </row>
    <row r="305" spans="1:7" s="1" customFormat="1" ht="9.75" x14ac:dyDescent="0.2">
      <c r="A305" s="32">
        <f>A302+1</f>
        <v>88</v>
      </c>
      <c r="B305" s="28" t="s">
        <v>1532</v>
      </c>
      <c r="C305" s="29" t="s">
        <v>1533</v>
      </c>
      <c r="D305" s="30" t="s">
        <v>564</v>
      </c>
      <c r="E305" s="95">
        <v>45.460999999999999</v>
      </c>
      <c r="F305" s="135"/>
      <c r="G305" s="35">
        <f>E305*F305</f>
        <v>0</v>
      </c>
    </row>
    <row r="306" spans="1:7" s="1" customFormat="1" ht="9.75" customHeight="1" x14ac:dyDescent="0.2">
      <c r="A306" s="4"/>
      <c r="B306" s="91" t="s">
        <v>492</v>
      </c>
      <c r="C306" s="269" t="s">
        <v>1351</v>
      </c>
      <c r="D306" s="208"/>
      <c r="E306" s="208"/>
      <c r="F306" s="208"/>
      <c r="G306" s="270"/>
    </row>
    <row r="307" spans="1:7" s="1" customFormat="1" ht="9.75" x14ac:dyDescent="0.2">
      <c r="A307" s="32">
        <f>A305+1</f>
        <v>89</v>
      </c>
      <c r="B307" s="28" t="s">
        <v>1534</v>
      </c>
      <c r="C307" s="29" t="s">
        <v>1535</v>
      </c>
      <c r="D307" s="30" t="s">
        <v>564</v>
      </c>
      <c r="E307" s="95">
        <v>49.545000000000002</v>
      </c>
      <c r="F307" s="135"/>
      <c r="G307" s="35">
        <f>E307*F307</f>
        <v>0</v>
      </c>
    </row>
    <row r="308" spans="1:7" s="1" customFormat="1" ht="9.75" customHeight="1" x14ac:dyDescent="0.2">
      <c r="A308" s="4"/>
      <c r="B308" s="91" t="s">
        <v>492</v>
      </c>
      <c r="C308" s="269" t="s">
        <v>1536</v>
      </c>
      <c r="D308" s="208"/>
      <c r="E308" s="208"/>
      <c r="F308" s="208"/>
      <c r="G308" s="270"/>
    </row>
    <row r="309" spans="1:7" s="1" customFormat="1" ht="9.75" x14ac:dyDescent="0.2">
      <c r="A309" s="32">
        <f>A307+1</f>
        <v>90</v>
      </c>
      <c r="B309" s="28" t="s">
        <v>1537</v>
      </c>
      <c r="C309" s="29" t="s">
        <v>1538</v>
      </c>
      <c r="D309" s="30" t="s">
        <v>581</v>
      </c>
      <c r="E309" s="88">
        <v>4.1399999999999997</v>
      </c>
      <c r="F309" s="135"/>
      <c r="G309" s="35">
        <f>E309*F309</f>
        <v>0</v>
      </c>
    </row>
    <row r="310" spans="1:7" s="1" customFormat="1" ht="9.75" customHeight="1" x14ac:dyDescent="0.2">
      <c r="A310" s="4"/>
      <c r="B310" s="91" t="s">
        <v>492</v>
      </c>
      <c r="C310" s="269" t="s">
        <v>1539</v>
      </c>
      <c r="D310" s="208"/>
      <c r="E310" s="208"/>
      <c r="F310" s="208"/>
      <c r="G310" s="270"/>
    </row>
    <row r="311" spans="1:7" s="1" customFormat="1" ht="9.75" x14ac:dyDescent="0.2">
      <c r="A311" s="26"/>
      <c r="B311" s="28"/>
      <c r="C311" s="29" t="s">
        <v>1261</v>
      </c>
      <c r="D311" s="30"/>
      <c r="E311" s="90">
        <v>4.1399999999999997</v>
      </c>
      <c r="F311" s="26"/>
      <c r="G311" s="31"/>
    </row>
    <row r="312" spans="1:7" s="1" customFormat="1" ht="9.75" customHeight="1" x14ac:dyDescent="0.2">
      <c r="A312" s="4"/>
      <c r="B312" s="91" t="s">
        <v>492</v>
      </c>
      <c r="C312" s="269" t="s">
        <v>1540</v>
      </c>
      <c r="D312" s="208"/>
      <c r="E312" s="208"/>
      <c r="F312" s="208"/>
      <c r="G312" s="270"/>
    </row>
    <row r="313" spans="1:7" s="1" customFormat="1" ht="9.75" x14ac:dyDescent="0.2">
      <c r="A313" s="32">
        <f>A309+1</f>
        <v>91</v>
      </c>
      <c r="B313" s="28" t="s">
        <v>1541</v>
      </c>
      <c r="C313" s="29" t="s">
        <v>1542</v>
      </c>
      <c r="D313" s="30" t="s">
        <v>598</v>
      </c>
      <c r="E313" s="90">
        <v>1.3057763800000002</v>
      </c>
      <c r="F313" s="135"/>
      <c r="G313" s="35">
        <f>E313*F313</f>
        <v>0</v>
      </c>
    </row>
    <row r="314" spans="1:7" s="14" customFormat="1" ht="11.25" x14ac:dyDescent="0.2">
      <c r="A314" s="42"/>
      <c r="B314" s="43">
        <v>771</v>
      </c>
      <c r="C314" s="44" t="s">
        <v>1543</v>
      </c>
      <c r="D314" s="45"/>
      <c r="E314" s="45"/>
      <c r="F314" s="46"/>
      <c r="G314" s="47">
        <f>SUM(G305:G313)</f>
        <v>0</v>
      </c>
    </row>
    <row r="315" spans="1:7" s="14" customFormat="1" ht="11.25" x14ac:dyDescent="0.2">
      <c r="A315" s="21"/>
      <c r="B315" s="22" t="s">
        <v>1544</v>
      </c>
      <c r="C315" s="23" t="s">
        <v>1545</v>
      </c>
      <c r="D315" s="20"/>
      <c r="E315" s="20"/>
      <c r="F315" s="24"/>
      <c r="G315" s="25"/>
    </row>
    <row r="316" spans="1:7" s="1" customFormat="1" ht="9.75" x14ac:dyDescent="0.2">
      <c r="A316" s="32">
        <f>A313+1</f>
        <v>92</v>
      </c>
      <c r="B316" s="28" t="s">
        <v>1546</v>
      </c>
      <c r="C316" s="29" t="s">
        <v>1547</v>
      </c>
      <c r="D316" s="30" t="s">
        <v>564</v>
      </c>
      <c r="E316" s="95">
        <v>14</v>
      </c>
      <c r="F316" s="135"/>
      <c r="G316" s="35">
        <f>E316*F316</f>
        <v>0</v>
      </c>
    </row>
    <row r="317" spans="1:7" s="1" customFormat="1" ht="9.75" customHeight="1" x14ac:dyDescent="0.2">
      <c r="A317" s="4"/>
      <c r="B317" s="91" t="s">
        <v>492</v>
      </c>
      <c r="C317" s="269" t="s">
        <v>1548</v>
      </c>
      <c r="D317" s="208"/>
      <c r="E317" s="208"/>
      <c r="F317" s="208"/>
      <c r="G317" s="270"/>
    </row>
    <row r="318" spans="1:7" s="1" customFormat="1" ht="9.75" x14ac:dyDescent="0.2">
      <c r="A318" s="26"/>
      <c r="B318" s="28"/>
      <c r="C318" s="29" t="s">
        <v>1549</v>
      </c>
      <c r="D318" s="30"/>
      <c r="E318" s="33">
        <v>14</v>
      </c>
      <c r="F318" s="26"/>
      <c r="G318" s="31"/>
    </row>
    <row r="319" spans="1:7" s="1" customFormat="1" ht="9.75" x14ac:dyDescent="0.2">
      <c r="A319" s="32">
        <f>A316+1</f>
        <v>93</v>
      </c>
      <c r="B319" s="28" t="s">
        <v>1550</v>
      </c>
      <c r="C319" s="29" t="s">
        <v>1551</v>
      </c>
      <c r="D319" s="30" t="s">
        <v>564</v>
      </c>
      <c r="E319" s="95">
        <v>64.36</v>
      </c>
      <c r="F319" s="135"/>
      <c r="G319" s="35">
        <f>E319*F319</f>
        <v>0</v>
      </c>
    </row>
    <row r="320" spans="1:7" s="1" customFormat="1" ht="9.75" customHeight="1" x14ac:dyDescent="0.2">
      <c r="A320" s="4"/>
      <c r="B320" s="91" t="s">
        <v>492</v>
      </c>
      <c r="C320" s="269" t="s">
        <v>1421</v>
      </c>
      <c r="D320" s="208"/>
      <c r="E320" s="208"/>
      <c r="F320" s="208"/>
      <c r="G320" s="270"/>
    </row>
    <row r="321" spans="1:7" s="1" customFormat="1" ht="9.75" x14ac:dyDescent="0.2">
      <c r="A321" s="26"/>
      <c r="B321" s="28"/>
      <c r="C321" s="29" t="s">
        <v>1318</v>
      </c>
      <c r="D321" s="30"/>
      <c r="E321" s="95">
        <v>64.36</v>
      </c>
      <c r="F321" s="26"/>
      <c r="G321" s="31"/>
    </row>
    <row r="322" spans="1:7" s="1" customFormat="1" ht="9.75" x14ac:dyDescent="0.2">
      <c r="A322" s="32">
        <f>A319+1</f>
        <v>94</v>
      </c>
      <c r="B322" s="28" t="s">
        <v>1552</v>
      </c>
      <c r="C322" s="29" t="s">
        <v>1553</v>
      </c>
      <c r="D322" s="30" t="s">
        <v>564</v>
      </c>
      <c r="E322" s="95">
        <v>64.36</v>
      </c>
      <c r="F322" s="135"/>
      <c r="G322" s="35">
        <f>E322*F322</f>
        <v>0</v>
      </c>
    </row>
    <row r="323" spans="1:7" s="1" customFormat="1" ht="9.75" customHeight="1" x14ac:dyDescent="0.2">
      <c r="A323" s="4"/>
      <c r="B323" s="91" t="s">
        <v>492</v>
      </c>
      <c r="C323" s="269" t="s">
        <v>1421</v>
      </c>
      <c r="D323" s="208"/>
      <c r="E323" s="208"/>
      <c r="F323" s="208"/>
      <c r="G323" s="270"/>
    </row>
    <row r="324" spans="1:7" s="1" customFormat="1" ht="9.75" x14ac:dyDescent="0.2">
      <c r="A324" s="32">
        <f>A322+1</f>
        <v>95</v>
      </c>
      <c r="B324" s="28" t="s">
        <v>1554</v>
      </c>
      <c r="C324" s="29" t="s">
        <v>1555</v>
      </c>
      <c r="D324" s="30" t="s">
        <v>564</v>
      </c>
      <c r="E324" s="95">
        <v>64.36</v>
      </c>
      <c r="F324" s="135"/>
      <c r="G324" s="35">
        <f>E324*F324</f>
        <v>0</v>
      </c>
    </row>
    <row r="325" spans="1:7" s="1" customFormat="1" ht="9.75" customHeight="1" x14ac:dyDescent="0.2">
      <c r="A325" s="4"/>
      <c r="B325" s="91" t="s">
        <v>492</v>
      </c>
      <c r="C325" s="269" t="s">
        <v>1421</v>
      </c>
      <c r="D325" s="208"/>
      <c r="E325" s="208"/>
      <c r="F325" s="208"/>
      <c r="G325" s="270"/>
    </row>
    <row r="326" spans="1:7" s="1" customFormat="1" ht="9.75" x14ac:dyDescent="0.2">
      <c r="A326" s="32">
        <f>A324+1</f>
        <v>96</v>
      </c>
      <c r="B326" s="28" t="s">
        <v>1556</v>
      </c>
      <c r="C326" s="29" t="s">
        <v>1557</v>
      </c>
      <c r="D326" s="30" t="s">
        <v>564</v>
      </c>
      <c r="E326" s="95">
        <v>64.36</v>
      </c>
      <c r="F326" s="135"/>
      <c r="G326" s="35">
        <f>E326*F326</f>
        <v>0</v>
      </c>
    </row>
    <row r="327" spans="1:7" s="1" customFormat="1" ht="9.75" customHeight="1" x14ac:dyDescent="0.2">
      <c r="A327" s="4"/>
      <c r="B327" s="91" t="s">
        <v>492</v>
      </c>
      <c r="C327" s="269" t="s">
        <v>1421</v>
      </c>
      <c r="D327" s="208"/>
      <c r="E327" s="208"/>
      <c r="F327" s="208"/>
      <c r="G327" s="270"/>
    </row>
    <row r="328" spans="1:7" s="1" customFormat="1" ht="9.75" x14ac:dyDescent="0.2">
      <c r="A328" s="32">
        <f>A326+1</f>
        <v>97</v>
      </c>
      <c r="B328" s="28" t="s">
        <v>1558</v>
      </c>
      <c r="C328" s="29" t="s">
        <v>1559</v>
      </c>
      <c r="D328" s="30" t="s">
        <v>564</v>
      </c>
      <c r="E328" s="95">
        <v>64.36</v>
      </c>
      <c r="F328" s="135"/>
      <c r="G328" s="35">
        <f>E328*F328</f>
        <v>0</v>
      </c>
    </row>
    <row r="329" spans="1:7" s="1" customFormat="1" ht="9.75" customHeight="1" x14ac:dyDescent="0.2">
      <c r="A329" s="4"/>
      <c r="B329" s="91" t="s">
        <v>492</v>
      </c>
      <c r="C329" s="269" t="s">
        <v>1421</v>
      </c>
      <c r="D329" s="208"/>
      <c r="E329" s="208"/>
      <c r="F329" s="208"/>
      <c r="G329" s="270"/>
    </row>
    <row r="330" spans="1:7" s="1" customFormat="1" ht="9.75" x14ac:dyDescent="0.2">
      <c r="A330" s="32">
        <f>A328+1</f>
        <v>98</v>
      </c>
      <c r="B330" s="28" t="s">
        <v>1560</v>
      </c>
      <c r="C330" s="29" t="s">
        <v>1561</v>
      </c>
      <c r="D330" s="30" t="s">
        <v>564</v>
      </c>
      <c r="E330" s="95">
        <v>64.36</v>
      </c>
      <c r="F330" s="135"/>
      <c r="G330" s="35">
        <f>E330*F330</f>
        <v>0</v>
      </c>
    </row>
    <row r="331" spans="1:7" s="1" customFormat="1" ht="9.75" customHeight="1" x14ac:dyDescent="0.2">
      <c r="A331" s="4"/>
      <c r="B331" s="91" t="s">
        <v>492</v>
      </c>
      <c r="C331" s="269" t="s">
        <v>1421</v>
      </c>
      <c r="D331" s="208"/>
      <c r="E331" s="208"/>
      <c r="F331" s="208"/>
      <c r="G331" s="270"/>
    </row>
    <row r="332" spans="1:7" s="1" customFormat="1" ht="9.75" x14ac:dyDescent="0.2">
      <c r="A332" s="32">
        <f>A330+1</f>
        <v>99</v>
      </c>
      <c r="B332" s="28" t="s">
        <v>1562</v>
      </c>
      <c r="C332" s="29" t="s">
        <v>1563</v>
      </c>
      <c r="D332" s="30" t="s">
        <v>564</v>
      </c>
      <c r="E332" s="95">
        <v>64.36</v>
      </c>
      <c r="F332" s="135"/>
      <c r="G332" s="35">
        <f>E332*F332</f>
        <v>0</v>
      </c>
    </row>
    <row r="333" spans="1:7" s="1" customFormat="1" ht="9.75" customHeight="1" x14ac:dyDescent="0.2">
      <c r="A333" s="4"/>
      <c r="B333" s="91" t="s">
        <v>492</v>
      </c>
      <c r="C333" s="269" t="s">
        <v>1421</v>
      </c>
      <c r="D333" s="208"/>
      <c r="E333" s="208"/>
      <c r="F333" s="208"/>
      <c r="G333" s="270"/>
    </row>
    <row r="334" spans="1:7" s="1" customFormat="1" ht="9.75" x14ac:dyDescent="0.2">
      <c r="A334" s="32">
        <f>A332+1</f>
        <v>100</v>
      </c>
      <c r="B334" s="28" t="s">
        <v>1564</v>
      </c>
      <c r="C334" s="29" t="s">
        <v>1565</v>
      </c>
      <c r="D334" s="30" t="s">
        <v>598</v>
      </c>
      <c r="E334" s="90">
        <v>0.28473175000000006</v>
      </c>
      <c r="F334" s="135"/>
      <c r="G334" s="35">
        <f>E334*F334</f>
        <v>0</v>
      </c>
    </row>
    <row r="335" spans="1:7" s="14" customFormat="1" ht="11.25" x14ac:dyDescent="0.2">
      <c r="A335" s="42"/>
      <c r="B335" s="43">
        <v>775</v>
      </c>
      <c r="C335" s="44" t="s">
        <v>1566</v>
      </c>
      <c r="D335" s="45"/>
      <c r="E335" s="45"/>
      <c r="F335" s="46"/>
      <c r="G335" s="47">
        <f>SUM(G316:G334)</f>
        <v>0</v>
      </c>
    </row>
    <row r="336" spans="1:7" s="14" customFormat="1" ht="11.25" x14ac:dyDescent="0.2">
      <c r="A336" s="21"/>
      <c r="B336" s="22" t="s">
        <v>1567</v>
      </c>
      <c r="C336" s="23" t="s">
        <v>1568</v>
      </c>
      <c r="D336" s="20"/>
      <c r="E336" s="20"/>
      <c r="F336" s="24"/>
      <c r="G336" s="25"/>
    </row>
    <row r="337" spans="1:7" s="1" customFormat="1" ht="9.75" x14ac:dyDescent="0.2">
      <c r="A337" s="32">
        <f>A334+1</f>
        <v>101</v>
      </c>
      <c r="B337" s="28" t="s">
        <v>1569</v>
      </c>
      <c r="C337" s="29" t="s">
        <v>1570</v>
      </c>
      <c r="D337" s="30" t="s">
        <v>564</v>
      </c>
      <c r="E337" s="95">
        <v>101.06</v>
      </c>
      <c r="F337" s="135"/>
      <c r="G337" s="35">
        <f>E337*F337</f>
        <v>0</v>
      </c>
    </row>
    <row r="338" spans="1:7" s="1" customFormat="1" ht="9.75" customHeight="1" x14ac:dyDescent="0.2">
      <c r="A338" s="4"/>
      <c r="B338" s="91" t="s">
        <v>492</v>
      </c>
      <c r="C338" s="269" t="s">
        <v>1571</v>
      </c>
      <c r="D338" s="208"/>
      <c r="E338" s="208"/>
      <c r="F338" s="208"/>
      <c r="G338" s="270"/>
    </row>
    <row r="339" spans="1:7" s="1" customFormat="1" ht="9.75" x14ac:dyDescent="0.2">
      <c r="A339" s="26"/>
      <c r="B339" s="28"/>
      <c r="C339" s="29" t="s">
        <v>1265</v>
      </c>
      <c r="D339" s="30"/>
      <c r="E339" s="90">
        <v>74.260000000000005</v>
      </c>
      <c r="F339" s="26"/>
      <c r="G339" s="31"/>
    </row>
    <row r="340" spans="1:7" s="1" customFormat="1" ht="9.75" customHeight="1" x14ac:dyDescent="0.2">
      <c r="A340" s="4"/>
      <c r="B340" s="91" t="s">
        <v>492</v>
      </c>
      <c r="C340" s="269" t="s">
        <v>1572</v>
      </c>
      <c r="D340" s="208"/>
      <c r="E340" s="208"/>
      <c r="F340" s="208"/>
      <c r="G340" s="270"/>
    </row>
    <row r="341" spans="1:7" s="1" customFormat="1" ht="9.75" x14ac:dyDescent="0.2">
      <c r="A341" s="26"/>
      <c r="B341" s="28"/>
      <c r="C341" s="29" t="s">
        <v>1290</v>
      </c>
      <c r="D341" s="30"/>
      <c r="E341" s="90">
        <v>26.8</v>
      </c>
      <c r="F341" s="26"/>
      <c r="G341" s="31"/>
    </row>
    <row r="342" spans="1:7" s="1" customFormat="1" ht="9.75" customHeight="1" x14ac:dyDescent="0.2">
      <c r="A342" s="4"/>
      <c r="B342" s="91" t="s">
        <v>492</v>
      </c>
      <c r="C342" s="269" t="s">
        <v>1573</v>
      </c>
      <c r="D342" s="208"/>
      <c r="E342" s="208"/>
      <c r="F342" s="208"/>
      <c r="G342" s="270"/>
    </row>
    <row r="343" spans="1:7" s="1" customFormat="1" ht="9.75" x14ac:dyDescent="0.2">
      <c r="A343" s="32">
        <f>A337+1</f>
        <v>102</v>
      </c>
      <c r="B343" s="28" t="s">
        <v>1574</v>
      </c>
      <c r="C343" s="29" t="s">
        <v>1575</v>
      </c>
      <c r="D343" s="30" t="s">
        <v>564</v>
      </c>
      <c r="E343" s="95">
        <v>109.1448</v>
      </c>
      <c r="F343" s="135"/>
      <c r="G343" s="35">
        <f>E343*F343</f>
        <v>0</v>
      </c>
    </row>
    <row r="344" spans="1:7" s="1" customFormat="1" ht="9.75" customHeight="1" x14ac:dyDescent="0.2">
      <c r="A344" s="4"/>
      <c r="B344" s="91" t="s">
        <v>492</v>
      </c>
      <c r="C344" s="269" t="s">
        <v>1576</v>
      </c>
      <c r="D344" s="208"/>
      <c r="E344" s="208"/>
      <c r="F344" s="208"/>
      <c r="G344" s="270"/>
    </row>
    <row r="345" spans="1:7" s="1" customFormat="1" ht="9.75" x14ac:dyDescent="0.2">
      <c r="A345" s="32">
        <f>A343+1</f>
        <v>103</v>
      </c>
      <c r="B345" s="28" t="s">
        <v>1577</v>
      </c>
      <c r="C345" s="29" t="s">
        <v>1578</v>
      </c>
      <c r="D345" s="30" t="s">
        <v>598</v>
      </c>
      <c r="E345" s="90">
        <v>0.91475469600000003</v>
      </c>
      <c r="F345" s="135"/>
      <c r="G345" s="35">
        <f>E345*F345</f>
        <v>0</v>
      </c>
    </row>
    <row r="346" spans="1:7" s="14" customFormat="1" ht="11.25" x14ac:dyDescent="0.2">
      <c r="A346" s="42"/>
      <c r="B346" s="43">
        <v>776</v>
      </c>
      <c r="C346" s="44" t="s">
        <v>1579</v>
      </c>
      <c r="D346" s="45"/>
      <c r="E346" s="45"/>
      <c r="F346" s="46"/>
      <c r="G346" s="47">
        <f>SUM(G337:G345)</f>
        <v>0</v>
      </c>
    </row>
    <row r="347" spans="1:7" s="14" customFormat="1" ht="11.25" x14ac:dyDescent="0.2">
      <c r="A347" s="21"/>
      <c r="B347" s="22" t="s">
        <v>1580</v>
      </c>
      <c r="C347" s="23" t="s">
        <v>1581</v>
      </c>
      <c r="D347" s="20"/>
      <c r="E347" s="20"/>
      <c r="F347" s="24"/>
      <c r="G347" s="25"/>
    </row>
    <row r="348" spans="1:7" s="1" customFormat="1" ht="9.75" x14ac:dyDescent="0.2">
      <c r="A348" s="32">
        <f>A345+1</f>
        <v>104</v>
      </c>
      <c r="B348" s="28" t="s">
        <v>1582</v>
      </c>
      <c r="C348" s="29" t="s">
        <v>1583</v>
      </c>
      <c r="D348" s="30" t="s">
        <v>564</v>
      </c>
      <c r="E348" s="95">
        <v>84.9</v>
      </c>
      <c r="F348" s="135"/>
      <c r="G348" s="35">
        <f>E348*F348</f>
        <v>0</v>
      </c>
    </row>
    <row r="349" spans="1:7" s="1" customFormat="1" ht="9.75" customHeight="1" x14ac:dyDescent="0.2">
      <c r="A349" s="4"/>
      <c r="B349" s="91" t="s">
        <v>492</v>
      </c>
      <c r="C349" s="269" t="s">
        <v>1306</v>
      </c>
      <c r="D349" s="208"/>
      <c r="E349" s="208"/>
      <c r="F349" s="208"/>
      <c r="G349" s="270"/>
    </row>
    <row r="350" spans="1:7" s="1" customFormat="1" ht="9.75" x14ac:dyDescent="0.2">
      <c r="A350" s="32">
        <f>A348+1</f>
        <v>105</v>
      </c>
      <c r="B350" s="28" t="s">
        <v>1534</v>
      </c>
      <c r="C350" s="29" t="s">
        <v>1535</v>
      </c>
      <c r="D350" s="30" t="s">
        <v>564</v>
      </c>
      <c r="E350" s="95">
        <v>91.692000000000007</v>
      </c>
      <c r="F350" s="135"/>
      <c r="G350" s="35">
        <f>E350*F350</f>
        <v>0</v>
      </c>
    </row>
    <row r="351" spans="1:7" s="1" customFormat="1" ht="9.75" customHeight="1" x14ac:dyDescent="0.2">
      <c r="A351" s="4"/>
      <c r="B351" s="91" t="s">
        <v>492</v>
      </c>
      <c r="C351" s="269" t="s">
        <v>1584</v>
      </c>
      <c r="D351" s="208"/>
      <c r="E351" s="208"/>
      <c r="F351" s="208"/>
      <c r="G351" s="270"/>
    </row>
    <row r="352" spans="1:7" s="1" customFormat="1" ht="9.75" x14ac:dyDescent="0.2">
      <c r="A352" s="32">
        <f>A350+1</f>
        <v>106</v>
      </c>
      <c r="B352" s="28" t="s">
        <v>1585</v>
      </c>
      <c r="C352" s="29" t="s">
        <v>1586</v>
      </c>
      <c r="D352" s="30" t="s">
        <v>598</v>
      </c>
      <c r="E352" s="90">
        <v>2.4310503720000005</v>
      </c>
      <c r="F352" s="135"/>
      <c r="G352" s="35">
        <f>E352*F352</f>
        <v>0</v>
      </c>
    </row>
    <row r="353" spans="1:7" s="14" customFormat="1" ht="11.25" x14ac:dyDescent="0.2">
      <c r="A353" s="42"/>
      <c r="B353" s="43">
        <v>781</v>
      </c>
      <c r="C353" s="44" t="s">
        <v>1587</v>
      </c>
      <c r="D353" s="45"/>
      <c r="E353" s="45"/>
      <c r="F353" s="46"/>
      <c r="G353" s="47">
        <f>SUM(G348:G352)</f>
        <v>0</v>
      </c>
    </row>
    <row r="354" spans="1:7" s="14" customFormat="1" ht="11.25" x14ac:dyDescent="0.2">
      <c r="A354" s="21"/>
      <c r="B354" s="22" t="s">
        <v>560</v>
      </c>
      <c r="C354" s="23" t="s">
        <v>561</v>
      </c>
      <c r="D354" s="20"/>
      <c r="E354" s="20"/>
      <c r="F354" s="24"/>
      <c r="G354" s="25"/>
    </row>
    <row r="355" spans="1:7" s="1" customFormat="1" ht="9.75" x14ac:dyDescent="0.2">
      <c r="A355" s="32">
        <f>A352+1</f>
        <v>107</v>
      </c>
      <c r="B355" s="28" t="s">
        <v>562</v>
      </c>
      <c r="C355" s="29" t="s">
        <v>563</v>
      </c>
      <c r="D355" s="30" t="s">
        <v>564</v>
      </c>
      <c r="E355" s="95">
        <v>10</v>
      </c>
      <c r="F355" s="135"/>
      <c r="G355" s="35">
        <f>E355*F355</f>
        <v>0</v>
      </c>
    </row>
    <row r="356" spans="1:7" s="1" customFormat="1" ht="9.75" customHeight="1" x14ac:dyDescent="0.2">
      <c r="A356" s="4"/>
      <c r="B356" s="91" t="s">
        <v>492</v>
      </c>
      <c r="C356" s="269" t="s">
        <v>1588</v>
      </c>
      <c r="D356" s="208"/>
      <c r="E356" s="208"/>
      <c r="F356" s="208"/>
      <c r="G356" s="270"/>
    </row>
    <row r="357" spans="1:7" s="14" customFormat="1" ht="11.25" x14ac:dyDescent="0.2">
      <c r="A357" s="42"/>
      <c r="B357" s="43">
        <v>783</v>
      </c>
      <c r="C357" s="44" t="s">
        <v>565</v>
      </c>
      <c r="D357" s="45"/>
      <c r="E357" s="45"/>
      <c r="F357" s="46"/>
      <c r="G357" s="47">
        <f>SUM(G355:G356)</f>
        <v>0</v>
      </c>
    </row>
    <row r="358" spans="1:7" s="14" customFormat="1" ht="11.25" x14ac:dyDescent="0.2">
      <c r="A358" s="21"/>
      <c r="B358" s="22" t="s">
        <v>1240</v>
      </c>
      <c r="C358" s="23" t="s">
        <v>1241</v>
      </c>
      <c r="D358" s="20"/>
      <c r="E358" s="20"/>
      <c r="F358" s="24"/>
      <c r="G358" s="25"/>
    </row>
    <row r="359" spans="1:7" s="1" customFormat="1" ht="9.75" x14ac:dyDescent="0.2">
      <c r="A359" s="32">
        <f>A355+1</f>
        <v>108</v>
      </c>
      <c r="B359" s="28" t="s">
        <v>1589</v>
      </c>
      <c r="C359" s="29" t="s">
        <v>1590</v>
      </c>
      <c r="D359" s="30" t="s">
        <v>564</v>
      </c>
      <c r="E359" s="95">
        <v>120.58199999999999</v>
      </c>
      <c r="F359" s="135"/>
      <c r="G359" s="35">
        <f>E359*F359</f>
        <v>0</v>
      </c>
    </row>
    <row r="360" spans="1:7" s="1" customFormat="1" ht="9.75" customHeight="1" x14ac:dyDescent="0.2">
      <c r="A360" s="4"/>
      <c r="B360" s="91" t="s">
        <v>492</v>
      </c>
      <c r="C360" s="269" t="s">
        <v>1591</v>
      </c>
      <c r="D360" s="208"/>
      <c r="E360" s="208"/>
      <c r="F360" s="208"/>
      <c r="G360" s="270"/>
    </row>
    <row r="361" spans="1:7" s="1" customFormat="1" ht="9.75" x14ac:dyDescent="0.2">
      <c r="A361" s="26"/>
      <c r="B361" s="28"/>
      <c r="C361" s="29" t="s">
        <v>1265</v>
      </c>
      <c r="D361" s="30"/>
      <c r="E361" s="90">
        <v>120.58199999999999</v>
      </c>
      <c r="F361" s="26"/>
      <c r="G361" s="31"/>
    </row>
    <row r="362" spans="1:7" s="1" customFormat="1" ht="9.75" customHeight="1" x14ac:dyDescent="0.2">
      <c r="A362" s="4"/>
      <c r="B362" s="91" t="s">
        <v>492</v>
      </c>
      <c r="C362" s="269" t="s">
        <v>1592</v>
      </c>
      <c r="D362" s="208"/>
      <c r="E362" s="208"/>
      <c r="F362" s="208"/>
      <c r="G362" s="270"/>
    </row>
    <row r="363" spans="1:7" s="1" customFormat="1" ht="9.75" x14ac:dyDescent="0.2">
      <c r="A363" s="32">
        <f>A359+1</f>
        <v>109</v>
      </c>
      <c r="B363" s="28" t="s">
        <v>1242</v>
      </c>
      <c r="C363" s="29" t="s">
        <v>1243</v>
      </c>
      <c r="D363" s="30" t="s">
        <v>564</v>
      </c>
      <c r="E363" s="95">
        <v>610.40750000000003</v>
      </c>
      <c r="F363" s="135"/>
      <c r="G363" s="35">
        <f>E363*F363</f>
        <v>0</v>
      </c>
    </row>
    <row r="364" spans="1:7" s="1" customFormat="1" ht="9.75" customHeight="1" x14ac:dyDescent="0.2">
      <c r="A364" s="4"/>
      <c r="B364" s="91" t="s">
        <v>492</v>
      </c>
      <c r="C364" s="269" t="s">
        <v>1593</v>
      </c>
      <c r="D364" s="208"/>
      <c r="E364" s="208"/>
      <c r="F364" s="208"/>
      <c r="G364" s="270"/>
    </row>
    <row r="365" spans="1:7" s="14" customFormat="1" ht="12" thickBot="1" x14ac:dyDescent="0.25">
      <c r="A365" s="36"/>
      <c r="B365" s="38">
        <v>784</v>
      </c>
      <c r="C365" s="39" t="s">
        <v>1245</v>
      </c>
      <c r="D365" s="37"/>
      <c r="E365" s="37"/>
      <c r="F365" s="40"/>
      <c r="G365" s="41">
        <f>SUM(G359:G364)</f>
        <v>0</v>
      </c>
    </row>
    <row r="366" spans="1:7" ht="13.5" thickBot="1" x14ac:dyDescent="0.25">
      <c r="A366" s="48"/>
      <c r="B366" s="48"/>
      <c r="C366" s="48"/>
      <c r="D366" s="48"/>
      <c r="E366" s="48"/>
      <c r="F366" s="48"/>
      <c r="G366" s="48"/>
    </row>
    <row r="367" spans="1:7" s="14" customFormat="1" ht="13.5" thickBot="1" x14ac:dyDescent="0.25">
      <c r="A367" s="49"/>
      <c r="B367" s="50"/>
      <c r="C367" s="52" t="s">
        <v>183</v>
      </c>
      <c r="D367" s="51"/>
      <c r="E367" s="51"/>
      <c r="F367" s="271">
        <f>'KRYCÍ LIST D.1.1-2 D'!E20</f>
        <v>0</v>
      </c>
      <c r="G367" s="188"/>
    </row>
  </sheetData>
  <sheetProtection algorithmName="SHA-512" hashValue="1SVchyOtEdWBBs9J7nb/ThY0RDFsMDx5tNd+HgIL5HIwKYkxK00wWHXhCIycX6EuF5PH8hPoQDybtLdzIcFC7A==" saltValue="F/iDtP1YeZ4tLJmxLNreww==" spinCount="100000" sheet="1" objects="1" scenarios="1"/>
  <protectedRanges>
    <protectedRange sqref="F332 F334 F337 F343 F345 F348 F350 F352 F355 F359 F363" name="Oblast4"/>
    <protectedRange sqref="F169 F172 F175 F178 F182 F186 F189 F193 F199 F205 F211 F217 F221 F225 F229 F231 F233 F235 F237" name="Oblast2"/>
    <protectedRange sqref="F12 F20 F24 F26 F30 F32 F34 F42:F45 F48 F51 F55 F63 F71 F80 F84:F85 F91 F95 F97 F99 F106 F110 F112:F115 F118 F120 F123 F126 F132 F138 F140 F143 F147 F151 F155 F159 F163 F166" name="Oblast1"/>
    <protectedRange sqref="F241 F251 F255 F257 F259 F261 F264 F268 F270 F274 F276 F278 F280 F283 F287 F288 F289 F290 F292 F293 F294 F297 F299 F301 F302 F305 F307 F309 F313 F316 F319 F322 F324 F326 F328 F330" name="Oblast3"/>
  </protectedRanges>
  <mergeCells count="149">
    <mergeCell ref="A1:E1"/>
    <mergeCell ref="F1:G1"/>
    <mergeCell ref="A2:E2"/>
    <mergeCell ref="F2:G2"/>
    <mergeCell ref="A4:G4"/>
    <mergeCell ref="B6:B8"/>
    <mergeCell ref="C6:C8"/>
    <mergeCell ref="D6:D8"/>
    <mergeCell ref="E6:E8"/>
    <mergeCell ref="F6:G7"/>
    <mergeCell ref="C25:G25"/>
    <mergeCell ref="C27:G27"/>
    <mergeCell ref="C29:G29"/>
    <mergeCell ref="C31:G31"/>
    <mergeCell ref="C33:G33"/>
    <mergeCell ref="C35:G35"/>
    <mergeCell ref="C13:G13"/>
    <mergeCell ref="C15:G15"/>
    <mergeCell ref="C17:G17"/>
    <mergeCell ref="C19:G19"/>
    <mergeCell ref="C21:G21"/>
    <mergeCell ref="C23:G23"/>
    <mergeCell ref="C56:G56"/>
    <mergeCell ref="C58:G58"/>
    <mergeCell ref="C60:G60"/>
    <mergeCell ref="C62:G62"/>
    <mergeCell ref="C64:G64"/>
    <mergeCell ref="C66:G66"/>
    <mergeCell ref="C37:G37"/>
    <mergeCell ref="C39:G39"/>
    <mergeCell ref="C41:G41"/>
    <mergeCell ref="C46:G46"/>
    <mergeCell ref="C52:G52"/>
    <mergeCell ref="C54:G54"/>
    <mergeCell ref="C86:G86"/>
    <mergeCell ref="C88:G88"/>
    <mergeCell ref="C92:G92"/>
    <mergeCell ref="C94:G94"/>
    <mergeCell ref="C96:G96"/>
    <mergeCell ref="C98:G98"/>
    <mergeCell ref="C68:G68"/>
    <mergeCell ref="C70:G70"/>
    <mergeCell ref="C72:G72"/>
    <mergeCell ref="C74:G74"/>
    <mergeCell ref="C76:G76"/>
    <mergeCell ref="C81:G81"/>
    <mergeCell ref="C129:G129"/>
    <mergeCell ref="C131:G131"/>
    <mergeCell ref="C133:G133"/>
    <mergeCell ref="C135:G135"/>
    <mergeCell ref="C137:G137"/>
    <mergeCell ref="C139:G139"/>
    <mergeCell ref="C100:G100"/>
    <mergeCell ref="C102:G102"/>
    <mergeCell ref="C107:G107"/>
    <mergeCell ref="C111:G111"/>
    <mergeCell ref="C119:G119"/>
    <mergeCell ref="C127:G127"/>
    <mergeCell ref="C154:G154"/>
    <mergeCell ref="C156:G156"/>
    <mergeCell ref="C158:G158"/>
    <mergeCell ref="C160:G160"/>
    <mergeCell ref="C162:G162"/>
    <mergeCell ref="C164:G164"/>
    <mergeCell ref="C141:G141"/>
    <mergeCell ref="C144:G144"/>
    <mergeCell ref="C146:G146"/>
    <mergeCell ref="C148:G148"/>
    <mergeCell ref="C150:G150"/>
    <mergeCell ref="C152:G152"/>
    <mergeCell ref="C183:G183"/>
    <mergeCell ref="C185:G185"/>
    <mergeCell ref="C187:G187"/>
    <mergeCell ref="C190:G190"/>
    <mergeCell ref="C192:G192"/>
    <mergeCell ref="C194:G194"/>
    <mergeCell ref="C167:G167"/>
    <mergeCell ref="C170:G170"/>
    <mergeCell ref="C173:G173"/>
    <mergeCell ref="C176:G176"/>
    <mergeCell ref="C179:G179"/>
    <mergeCell ref="C181:G181"/>
    <mergeCell ref="C208:G208"/>
    <mergeCell ref="C210:G210"/>
    <mergeCell ref="C212:G212"/>
    <mergeCell ref="C214:G214"/>
    <mergeCell ref="C216:G216"/>
    <mergeCell ref="C218:G218"/>
    <mergeCell ref="C196:G196"/>
    <mergeCell ref="C198:G198"/>
    <mergeCell ref="C200:G200"/>
    <mergeCell ref="C202:G202"/>
    <mergeCell ref="C204:G204"/>
    <mergeCell ref="C206:G206"/>
    <mergeCell ref="B245:B247"/>
    <mergeCell ref="C245:C247"/>
    <mergeCell ref="D245:D247"/>
    <mergeCell ref="E245:E247"/>
    <mergeCell ref="F245:G246"/>
    <mergeCell ref="C220:G220"/>
    <mergeCell ref="C222:G222"/>
    <mergeCell ref="C226:G226"/>
    <mergeCell ref="C228:G228"/>
    <mergeCell ref="C230:G230"/>
    <mergeCell ref="C232:G232"/>
    <mergeCell ref="C252:G252"/>
    <mergeCell ref="C254:G254"/>
    <mergeCell ref="C256:G256"/>
    <mergeCell ref="C258:G258"/>
    <mergeCell ref="C260:G260"/>
    <mergeCell ref="C265:G265"/>
    <mergeCell ref="C234:G234"/>
    <mergeCell ref="C236:G236"/>
    <mergeCell ref="C238:G238"/>
    <mergeCell ref="C242:G242"/>
    <mergeCell ref="C279:G279"/>
    <mergeCell ref="C284:G284"/>
    <mergeCell ref="C286:G286"/>
    <mergeCell ref="C291:G291"/>
    <mergeCell ref="C298:G298"/>
    <mergeCell ref="C306:G306"/>
    <mergeCell ref="C267:G267"/>
    <mergeCell ref="C269:G269"/>
    <mergeCell ref="C271:G271"/>
    <mergeCell ref="C273:G273"/>
    <mergeCell ref="C275:G275"/>
    <mergeCell ref="C277:G277"/>
    <mergeCell ref="C325:G325"/>
    <mergeCell ref="C327:G327"/>
    <mergeCell ref="C329:G329"/>
    <mergeCell ref="C331:G331"/>
    <mergeCell ref="C333:G333"/>
    <mergeCell ref="C338:G338"/>
    <mergeCell ref="C308:G308"/>
    <mergeCell ref="C310:G310"/>
    <mergeCell ref="C312:G312"/>
    <mergeCell ref="C317:G317"/>
    <mergeCell ref="C320:G320"/>
    <mergeCell ref="C323:G323"/>
    <mergeCell ref="C360:G360"/>
    <mergeCell ref="C362:G362"/>
    <mergeCell ref="C364:G364"/>
    <mergeCell ref="F367:G367"/>
    <mergeCell ref="C340:G340"/>
    <mergeCell ref="C342:G342"/>
    <mergeCell ref="C344:G344"/>
    <mergeCell ref="C349:G349"/>
    <mergeCell ref="C351:G351"/>
    <mergeCell ref="C356:G356"/>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380FF-F4CA-4D49-B08A-F2FAF2BA7083}">
  <dimension ref="A1:M39"/>
  <sheetViews>
    <sheetView workbookViewId="0">
      <selection activeCell="O11" sqref="O11"/>
    </sheetView>
  </sheetViews>
  <sheetFormatPr defaultRowHeight="12.75" x14ac:dyDescent="0.2"/>
  <cols>
    <col min="1" max="1" width="2" customWidth="1"/>
    <col min="2" max="2" width="4.42578125" customWidth="1"/>
    <col min="3" max="3" width="4.28515625" customWidth="1"/>
    <col min="4" max="4" width="6.5703125" customWidth="1"/>
    <col min="5" max="5" width="6.42578125" customWidth="1"/>
    <col min="6" max="6" width="9.5703125" customWidth="1"/>
    <col min="7" max="7" width="12.28515625" customWidth="1"/>
    <col min="8" max="8" width="6.42578125" customWidth="1"/>
    <col min="9" max="9" width="2.42578125" customWidth="1"/>
    <col min="10" max="10" width="4.85546875" customWidth="1"/>
    <col min="11" max="11" width="11.85546875" customWidth="1"/>
    <col min="12" max="12" width="2.28515625" customWidth="1"/>
    <col min="13" max="13" width="13.5703125" customWidth="1"/>
  </cols>
  <sheetData>
    <row r="1" spans="1:13" ht="18.600000000000001" customHeight="1" x14ac:dyDescent="0.25">
      <c r="A1" s="260" t="s">
        <v>191</v>
      </c>
      <c r="B1" s="153"/>
      <c r="C1" s="153"/>
      <c r="D1" s="153"/>
      <c r="E1" s="153"/>
      <c r="F1" s="153"/>
      <c r="G1" s="153"/>
      <c r="H1" s="153"/>
      <c r="I1" s="153"/>
      <c r="J1" s="153"/>
      <c r="K1" s="153"/>
      <c r="L1" s="153"/>
      <c r="M1" s="153"/>
    </row>
    <row r="2" spans="1:13" ht="9.9499999999999993" customHeight="1" thickBot="1" x14ac:dyDescent="0.25">
      <c r="A2" s="192"/>
      <c r="B2" s="192"/>
      <c r="C2" s="192"/>
      <c r="D2" s="192"/>
      <c r="E2" s="192"/>
      <c r="F2" s="192"/>
      <c r="G2" s="192"/>
      <c r="H2" s="192"/>
      <c r="I2" s="192"/>
      <c r="J2" s="192"/>
      <c r="K2" s="192"/>
      <c r="L2" s="192"/>
      <c r="M2" s="192"/>
    </row>
    <row r="3" spans="1:13" ht="12.95" customHeight="1" x14ac:dyDescent="0.2">
      <c r="A3" s="261" t="s">
        <v>192</v>
      </c>
      <c r="B3" s="194"/>
      <c r="C3" s="194"/>
      <c r="D3" s="195"/>
      <c r="E3" s="262" t="s">
        <v>193</v>
      </c>
      <c r="F3" s="194"/>
      <c r="G3" s="194"/>
      <c r="H3" s="194"/>
      <c r="I3" s="194"/>
      <c r="J3" s="195"/>
      <c r="K3" s="262" t="s">
        <v>194</v>
      </c>
      <c r="L3" s="195"/>
      <c r="M3" s="66" t="s">
        <v>195</v>
      </c>
    </row>
    <row r="4" spans="1:13" ht="25.5" customHeight="1" x14ac:dyDescent="0.2">
      <c r="A4" s="257" t="s">
        <v>1253</v>
      </c>
      <c r="B4" s="151"/>
      <c r="C4" s="151"/>
      <c r="D4" s="144"/>
      <c r="E4" s="259" t="s">
        <v>1254</v>
      </c>
      <c r="F4" s="198"/>
      <c r="G4" s="198"/>
      <c r="H4" s="198"/>
      <c r="I4" s="198"/>
      <c r="J4" s="199"/>
      <c r="K4" s="258" t="s">
        <v>198</v>
      </c>
      <c r="L4" s="144"/>
      <c r="M4" s="67"/>
    </row>
    <row r="5" spans="1:13" ht="12.95" customHeight="1" x14ac:dyDescent="0.2">
      <c r="A5" s="254" t="s">
        <v>199</v>
      </c>
      <c r="B5" s="146"/>
      <c r="C5" s="146"/>
      <c r="D5" s="147"/>
      <c r="E5" s="249" t="s">
        <v>200</v>
      </c>
      <c r="F5" s="146"/>
      <c r="G5" s="146"/>
      <c r="H5" s="146"/>
      <c r="I5" s="146"/>
      <c r="J5" s="147"/>
      <c r="K5" s="249" t="s">
        <v>201</v>
      </c>
      <c r="L5" s="147"/>
      <c r="M5" s="68" t="s">
        <v>202</v>
      </c>
    </row>
    <row r="6" spans="1:13" ht="25.5" customHeight="1" x14ac:dyDescent="0.2">
      <c r="A6" s="257" t="s">
        <v>198</v>
      </c>
      <c r="B6" s="151"/>
      <c r="C6" s="151"/>
      <c r="D6" s="144"/>
      <c r="E6" s="259" t="s">
        <v>203</v>
      </c>
      <c r="F6" s="198"/>
      <c r="G6" s="198"/>
      <c r="H6" s="198"/>
      <c r="I6" s="198"/>
      <c r="J6" s="199"/>
      <c r="K6" s="258" t="s">
        <v>198</v>
      </c>
      <c r="L6" s="144"/>
      <c r="M6" s="67" t="s">
        <v>198</v>
      </c>
    </row>
    <row r="7" spans="1:13" ht="12.95" customHeight="1" x14ac:dyDescent="0.2">
      <c r="A7" s="253" t="s">
        <v>204</v>
      </c>
      <c r="B7" s="156"/>
      <c r="C7" s="156"/>
      <c r="D7" s="255" t="s">
        <v>208</v>
      </c>
      <c r="E7" s="156"/>
      <c r="F7" s="156"/>
      <c r="G7" s="164"/>
      <c r="H7" s="246" t="s">
        <v>209</v>
      </c>
      <c r="I7" s="156"/>
      <c r="J7" s="156"/>
      <c r="K7" s="156"/>
      <c r="L7" s="156"/>
      <c r="M7" s="69"/>
    </row>
    <row r="8" spans="1:13" ht="12.95" customHeight="1" x14ac:dyDescent="0.2">
      <c r="A8" s="253" t="s">
        <v>205</v>
      </c>
      <c r="B8" s="156"/>
      <c r="C8" s="156"/>
      <c r="D8" s="255" t="s">
        <v>2426</v>
      </c>
      <c r="E8" s="156"/>
      <c r="F8" s="156"/>
      <c r="G8" s="164"/>
      <c r="H8" s="246" t="s">
        <v>210</v>
      </c>
      <c r="I8" s="156"/>
      <c r="J8" s="156"/>
      <c r="K8" s="156"/>
      <c r="L8" s="156"/>
      <c r="M8" s="70" t="str">
        <f>IF(M7=0,"",E28/M7)</f>
        <v/>
      </c>
    </row>
    <row r="9" spans="1:13" ht="12.95" customHeight="1" x14ac:dyDescent="0.2">
      <c r="A9" s="253" t="s">
        <v>206</v>
      </c>
      <c r="B9" s="156"/>
      <c r="C9" s="156"/>
      <c r="D9" s="255" t="s">
        <v>198</v>
      </c>
      <c r="E9" s="156"/>
      <c r="F9" s="156"/>
      <c r="G9" s="164"/>
      <c r="H9" s="246" t="s">
        <v>211</v>
      </c>
      <c r="I9" s="156"/>
      <c r="J9" s="156"/>
      <c r="K9" s="250" t="s">
        <v>198</v>
      </c>
      <c r="L9" s="156"/>
      <c r="M9" s="162"/>
    </row>
    <row r="10" spans="1:13" ht="12.95" customHeight="1" x14ac:dyDescent="0.2">
      <c r="A10" s="254" t="s">
        <v>207</v>
      </c>
      <c r="B10" s="146"/>
      <c r="C10" s="146"/>
      <c r="D10" s="256"/>
      <c r="E10" s="146"/>
      <c r="F10" s="146"/>
      <c r="G10" s="147"/>
      <c r="H10" s="249" t="s">
        <v>212</v>
      </c>
      <c r="I10" s="146"/>
      <c r="J10" s="251" t="s">
        <v>198</v>
      </c>
      <c r="K10" s="178"/>
      <c r="L10" s="178"/>
      <c r="M10" s="181"/>
    </row>
    <row r="11" spans="1:13" ht="12.95" customHeight="1" thickBot="1" x14ac:dyDescent="0.25">
      <c r="A11" s="247" t="s">
        <v>198</v>
      </c>
      <c r="B11" s="192"/>
      <c r="C11" s="192"/>
      <c r="D11" s="192"/>
      <c r="E11" s="192"/>
      <c r="F11" s="192"/>
      <c r="G11" s="248"/>
      <c r="H11" s="252" t="s">
        <v>198</v>
      </c>
      <c r="I11" s="183"/>
      <c r="J11" s="183"/>
      <c r="K11" s="183"/>
      <c r="L11" s="183"/>
      <c r="M11" s="186"/>
    </row>
    <row r="12" spans="1:13" ht="28.5" customHeight="1" thickBot="1" x14ac:dyDescent="0.25">
      <c r="A12" s="187" t="s">
        <v>213</v>
      </c>
      <c r="B12" s="159"/>
      <c r="C12" s="159"/>
      <c r="D12" s="159"/>
      <c r="E12" s="159"/>
      <c r="F12" s="159"/>
      <c r="G12" s="159"/>
      <c r="H12" s="159"/>
      <c r="I12" s="159"/>
      <c r="J12" s="159"/>
      <c r="K12" s="159"/>
      <c r="L12" s="159"/>
      <c r="M12" s="188"/>
    </row>
    <row r="13" spans="1:13" ht="12.95" customHeight="1" x14ac:dyDescent="0.2">
      <c r="A13" s="240" t="s">
        <v>214</v>
      </c>
      <c r="B13" s="168"/>
      <c r="C13" s="168"/>
      <c r="D13" s="168"/>
      <c r="E13" s="168"/>
      <c r="F13" s="168"/>
      <c r="G13" s="240" t="s">
        <v>215</v>
      </c>
      <c r="H13" s="168"/>
      <c r="I13" s="168"/>
      <c r="J13" s="168"/>
      <c r="K13" s="168"/>
      <c r="L13" s="168"/>
      <c r="M13" s="243"/>
    </row>
    <row r="14" spans="1:13" ht="12.95" customHeight="1" x14ac:dyDescent="0.2">
      <c r="A14" s="244"/>
      <c r="B14" s="246" t="s">
        <v>216</v>
      </c>
      <c r="C14" s="156"/>
      <c r="D14" s="164"/>
      <c r="E14" s="157"/>
      <c r="F14" s="156"/>
      <c r="G14" s="155" t="s">
        <v>231</v>
      </c>
      <c r="H14" s="218"/>
      <c r="I14" s="218"/>
      <c r="J14" s="219"/>
      <c r="K14" s="74"/>
      <c r="L14" s="75" t="s">
        <v>232</v>
      </c>
      <c r="M14" s="80">
        <f>E20*K14/100</f>
        <v>0</v>
      </c>
    </row>
    <row r="15" spans="1:13" ht="12.95" customHeight="1" x14ac:dyDescent="0.2">
      <c r="A15" s="245"/>
      <c r="B15" s="246" t="s">
        <v>217</v>
      </c>
      <c r="C15" s="156"/>
      <c r="D15" s="164"/>
      <c r="E15" s="157"/>
      <c r="F15" s="156"/>
      <c r="G15" s="155" t="s">
        <v>233</v>
      </c>
      <c r="H15" s="218"/>
      <c r="I15" s="218"/>
      <c r="J15" s="219"/>
      <c r="K15" s="74"/>
      <c r="L15" s="75" t="s">
        <v>232</v>
      </c>
      <c r="M15" s="80">
        <f>E20*K15/100</f>
        <v>0</v>
      </c>
    </row>
    <row r="16" spans="1:13" ht="12.95" customHeight="1" x14ac:dyDescent="0.2">
      <c r="A16" s="79" t="s">
        <v>218</v>
      </c>
      <c r="B16" s="242" t="s">
        <v>219</v>
      </c>
      <c r="C16" s="156"/>
      <c r="D16" s="164"/>
      <c r="E16" s="157">
        <f>'REKAPITULACE D.1.1 B'!C13</f>
        <v>0</v>
      </c>
      <c r="F16" s="156"/>
      <c r="G16" s="155" t="s">
        <v>234</v>
      </c>
      <c r="H16" s="218"/>
      <c r="I16" s="218"/>
      <c r="J16" s="219"/>
      <c r="K16" s="74"/>
      <c r="L16" s="75" t="s">
        <v>232</v>
      </c>
      <c r="M16" s="80">
        <f>E20*K16/100</f>
        <v>0</v>
      </c>
    </row>
    <row r="17" spans="1:13" ht="12.95" customHeight="1" x14ac:dyDescent="0.2">
      <c r="A17" s="79" t="s">
        <v>220</v>
      </c>
      <c r="B17" s="242" t="s">
        <v>221</v>
      </c>
      <c r="C17" s="156"/>
      <c r="D17" s="164"/>
      <c r="E17" s="157">
        <f>'REKAPITULACE D.1.1 B'!C19</f>
        <v>0</v>
      </c>
      <c r="F17" s="156"/>
      <c r="G17" s="155" t="s">
        <v>235</v>
      </c>
      <c r="H17" s="218"/>
      <c r="I17" s="218"/>
      <c r="J17" s="219"/>
      <c r="K17" s="74"/>
      <c r="L17" s="75" t="s">
        <v>232</v>
      </c>
      <c r="M17" s="80">
        <f>E20*K17/100</f>
        <v>0</v>
      </c>
    </row>
    <row r="18" spans="1:13" ht="12.95" customHeight="1" x14ac:dyDescent="0.2">
      <c r="A18" s="79" t="s">
        <v>222</v>
      </c>
      <c r="B18" s="242" t="s">
        <v>223</v>
      </c>
      <c r="C18" s="156"/>
      <c r="D18" s="164"/>
      <c r="E18" s="157">
        <v>0</v>
      </c>
      <c r="F18" s="156"/>
      <c r="G18" s="155" t="s">
        <v>236</v>
      </c>
      <c r="H18" s="218"/>
      <c r="I18" s="218"/>
      <c r="J18" s="219"/>
      <c r="K18" s="74"/>
      <c r="L18" s="75" t="s">
        <v>232</v>
      </c>
      <c r="M18" s="80">
        <f>E20*K18/100</f>
        <v>0</v>
      </c>
    </row>
    <row r="19" spans="1:13" ht="12.95" customHeight="1" x14ac:dyDescent="0.2">
      <c r="A19" s="79" t="s">
        <v>224</v>
      </c>
      <c r="B19" s="242" t="s">
        <v>225</v>
      </c>
      <c r="C19" s="156"/>
      <c r="D19" s="164"/>
      <c r="E19" s="157">
        <v>0</v>
      </c>
      <c r="F19" s="156"/>
      <c r="G19" s="155" t="s">
        <v>237</v>
      </c>
      <c r="H19" s="218"/>
      <c r="I19" s="218"/>
      <c r="J19" s="219"/>
      <c r="K19" s="74"/>
      <c r="L19" s="75" t="s">
        <v>232</v>
      </c>
      <c r="M19" s="80">
        <f>E20*K19/100</f>
        <v>0</v>
      </c>
    </row>
    <row r="20" spans="1:13" ht="12.95" customHeight="1" x14ac:dyDescent="0.2">
      <c r="A20" s="155" t="s">
        <v>226</v>
      </c>
      <c r="B20" s="218"/>
      <c r="C20" s="218"/>
      <c r="D20" s="219"/>
      <c r="E20" s="157">
        <f>SUM(E16:E19)</f>
        <v>0</v>
      </c>
      <c r="F20" s="156"/>
      <c r="G20" s="155" t="s">
        <v>238</v>
      </c>
      <c r="H20" s="218"/>
      <c r="I20" s="218"/>
      <c r="J20" s="219"/>
      <c r="K20" s="74"/>
      <c r="L20" s="75" t="s">
        <v>232</v>
      </c>
      <c r="M20" s="80">
        <f>E20*K20/100</f>
        <v>0</v>
      </c>
    </row>
    <row r="21" spans="1:13" ht="12.95" customHeight="1" x14ac:dyDescent="0.2">
      <c r="A21" s="155" t="s">
        <v>227</v>
      </c>
      <c r="B21" s="218"/>
      <c r="C21" s="218"/>
      <c r="D21" s="219"/>
      <c r="E21" s="157">
        <v>0</v>
      </c>
      <c r="F21" s="156"/>
      <c r="G21" s="155" t="s">
        <v>239</v>
      </c>
      <c r="H21" s="218"/>
      <c r="I21" s="218"/>
      <c r="J21" s="219"/>
      <c r="K21" s="74"/>
      <c r="L21" s="75" t="s">
        <v>232</v>
      </c>
      <c r="M21" s="80">
        <f>E20*K21/100</f>
        <v>0</v>
      </c>
    </row>
    <row r="22" spans="1:13" ht="12.95" customHeight="1" x14ac:dyDescent="0.2">
      <c r="A22" s="155" t="s">
        <v>228</v>
      </c>
      <c r="B22" s="218"/>
      <c r="C22" s="218"/>
      <c r="D22" s="219"/>
      <c r="E22" s="157">
        <v>0</v>
      </c>
      <c r="F22" s="156"/>
      <c r="G22" s="155" t="s">
        <v>240</v>
      </c>
      <c r="H22" s="218"/>
      <c r="I22" s="218"/>
      <c r="J22" s="219"/>
      <c r="K22" s="74"/>
      <c r="L22" s="75" t="s">
        <v>232</v>
      </c>
      <c r="M22" s="80">
        <f>E20*K22/100</f>
        <v>0</v>
      </c>
    </row>
    <row r="23" spans="1:13" ht="12.95" customHeight="1" thickBot="1" x14ac:dyDescent="0.25">
      <c r="A23" s="155" t="s">
        <v>229</v>
      </c>
      <c r="B23" s="218"/>
      <c r="C23" s="218"/>
      <c r="D23" s="219"/>
      <c r="E23" s="157">
        <v>0</v>
      </c>
      <c r="F23" s="156"/>
      <c r="G23" s="174"/>
      <c r="H23" s="175"/>
      <c r="I23" s="175"/>
      <c r="J23" s="234"/>
      <c r="K23" s="76"/>
      <c r="L23" s="77" t="s">
        <v>232</v>
      </c>
      <c r="M23" s="81">
        <f>E20*K23/100</f>
        <v>0</v>
      </c>
    </row>
    <row r="24" spans="1:13" ht="12.95" customHeight="1" x14ac:dyDescent="0.2">
      <c r="A24" s="155" t="s">
        <v>230</v>
      </c>
      <c r="B24" s="218"/>
      <c r="C24" s="218"/>
      <c r="D24" s="218"/>
      <c r="E24" s="157">
        <f>SUM(E20:E23)</f>
        <v>0</v>
      </c>
      <c r="F24" s="156"/>
      <c r="G24" s="240" t="s">
        <v>241</v>
      </c>
      <c r="H24" s="168"/>
      <c r="I24" s="168"/>
      <c r="J24" s="168"/>
      <c r="K24" s="168"/>
      <c r="L24" s="168"/>
      <c r="M24" s="241"/>
    </row>
    <row r="25" spans="1:13" ht="12.95" customHeight="1" x14ac:dyDescent="0.2">
      <c r="A25" s="155" t="s">
        <v>243</v>
      </c>
      <c r="B25" s="218"/>
      <c r="C25" s="218"/>
      <c r="D25" s="219"/>
      <c r="E25" s="157">
        <f>SUM(M14:M23)</f>
        <v>0</v>
      </c>
      <c r="F25" s="156"/>
      <c r="G25" s="155"/>
      <c r="H25" s="218"/>
      <c r="I25" s="218"/>
      <c r="J25" s="219"/>
      <c r="K25" s="74"/>
      <c r="L25" s="75" t="s">
        <v>232</v>
      </c>
      <c r="M25" s="80">
        <f>E20*K25/100</f>
        <v>0</v>
      </c>
    </row>
    <row r="26" spans="1:13" ht="12.95" customHeight="1" thickBot="1" x14ac:dyDescent="0.25">
      <c r="A26" s="155" t="s">
        <v>244</v>
      </c>
      <c r="B26" s="218"/>
      <c r="C26" s="218"/>
      <c r="D26" s="219"/>
      <c r="E26" s="157">
        <f>SUM(M25:M26)</f>
        <v>0</v>
      </c>
      <c r="F26" s="156"/>
      <c r="G26" s="174"/>
      <c r="H26" s="175"/>
      <c r="I26" s="175"/>
      <c r="J26" s="234"/>
      <c r="K26" s="76"/>
      <c r="L26" s="77" t="s">
        <v>232</v>
      </c>
      <c r="M26" s="81">
        <f>E20*K26/100</f>
        <v>0</v>
      </c>
    </row>
    <row r="27" spans="1:13" ht="12.95" customHeight="1" thickBot="1" x14ac:dyDescent="0.25">
      <c r="A27" s="174" t="s">
        <v>245</v>
      </c>
      <c r="B27" s="175"/>
      <c r="C27" s="175"/>
      <c r="D27" s="234"/>
      <c r="E27" s="235">
        <f>SUM(M28:M28)</f>
        <v>0</v>
      </c>
      <c r="F27" s="146"/>
      <c r="G27" s="240" t="s">
        <v>242</v>
      </c>
      <c r="H27" s="168"/>
      <c r="I27" s="168"/>
      <c r="J27" s="168"/>
      <c r="K27" s="168"/>
      <c r="L27" s="168"/>
      <c r="M27" s="241"/>
    </row>
    <row r="28" spans="1:13" ht="12.95" customHeight="1" thickBot="1" x14ac:dyDescent="0.25">
      <c r="A28" s="236" t="s">
        <v>246</v>
      </c>
      <c r="B28" s="237"/>
      <c r="C28" s="237"/>
      <c r="D28" s="238"/>
      <c r="E28" s="239">
        <f>SUM(E24:E27)</f>
        <v>0</v>
      </c>
      <c r="F28" s="194"/>
      <c r="G28" s="174"/>
      <c r="H28" s="175"/>
      <c r="I28" s="175"/>
      <c r="J28" s="234"/>
      <c r="K28" s="76"/>
      <c r="L28" s="77" t="s">
        <v>232</v>
      </c>
      <c r="M28" s="81">
        <f>E20*K28/100</f>
        <v>0</v>
      </c>
    </row>
    <row r="29" spans="1:13" s="3" customFormat="1" ht="12.95" customHeight="1" x14ac:dyDescent="0.2">
      <c r="A29" s="227" t="s">
        <v>247</v>
      </c>
      <c r="B29" s="228"/>
      <c r="C29" s="228"/>
      <c r="D29" s="229"/>
      <c r="E29" s="230" t="s">
        <v>248</v>
      </c>
      <c r="F29" s="228"/>
      <c r="G29" s="229"/>
      <c r="H29" s="230" t="s">
        <v>249</v>
      </c>
      <c r="I29" s="228"/>
      <c r="J29" s="228"/>
      <c r="K29" s="228"/>
      <c r="L29" s="228"/>
      <c r="M29" s="231"/>
    </row>
    <row r="30" spans="1:13" ht="12.95" customHeight="1" x14ac:dyDescent="0.2">
      <c r="A30" s="232" t="s">
        <v>198</v>
      </c>
      <c r="B30" s="146"/>
      <c r="C30" s="146"/>
      <c r="D30" s="147"/>
      <c r="E30" s="82" t="s">
        <v>250</v>
      </c>
      <c r="F30" s="180"/>
      <c r="G30" s="179"/>
      <c r="H30" s="82" t="s">
        <v>250</v>
      </c>
      <c r="I30" s="175"/>
      <c r="J30" s="146"/>
      <c r="K30" s="146"/>
      <c r="L30" s="146"/>
      <c r="M30" s="233"/>
    </row>
    <row r="31" spans="1:13" ht="12.95" customHeight="1" x14ac:dyDescent="0.2">
      <c r="A31" s="221" t="s">
        <v>251</v>
      </c>
      <c r="B31" s="153"/>
      <c r="C31" s="222"/>
      <c r="D31" s="150"/>
      <c r="E31" s="82" t="s">
        <v>251</v>
      </c>
      <c r="F31" s="222"/>
      <c r="G31" s="150"/>
      <c r="H31" s="82" t="s">
        <v>251</v>
      </c>
      <c r="I31" s="214"/>
      <c r="J31" s="153"/>
      <c r="K31" s="153"/>
      <c r="L31" s="153"/>
      <c r="M31" s="223"/>
    </row>
    <row r="32" spans="1:13" ht="12.95" customHeight="1" x14ac:dyDescent="0.2">
      <c r="A32" s="221"/>
      <c r="B32" s="153"/>
      <c r="C32" s="153"/>
      <c r="D32" s="154"/>
      <c r="E32" s="225" t="s">
        <v>252</v>
      </c>
      <c r="F32" s="153"/>
      <c r="G32" s="154"/>
      <c r="H32" s="225" t="s">
        <v>252</v>
      </c>
      <c r="I32" s="153"/>
      <c r="J32" s="153"/>
      <c r="K32" s="153"/>
      <c r="L32" s="153"/>
      <c r="M32" s="223"/>
    </row>
    <row r="33" spans="1:13" x14ac:dyDescent="0.2">
      <c r="A33" s="221"/>
      <c r="B33" s="214"/>
      <c r="C33" s="214"/>
      <c r="D33" s="224"/>
      <c r="E33" s="225"/>
      <c r="F33" s="214"/>
      <c r="G33" s="224"/>
      <c r="H33" s="225"/>
      <c r="I33" s="214"/>
      <c r="J33" s="214"/>
      <c r="K33" s="214"/>
      <c r="L33" s="214"/>
      <c r="M33" s="226"/>
    </row>
    <row r="34" spans="1:13" ht="56.25" customHeight="1" thickBot="1" x14ac:dyDescent="0.25">
      <c r="A34" s="221"/>
      <c r="B34" s="214"/>
      <c r="C34" s="214"/>
      <c r="D34" s="224"/>
      <c r="E34" s="225"/>
      <c r="F34" s="214"/>
      <c r="G34" s="224"/>
      <c r="H34" s="225"/>
      <c r="I34" s="214"/>
      <c r="J34" s="214"/>
      <c r="K34" s="214"/>
      <c r="L34" s="214"/>
      <c r="M34" s="226"/>
    </row>
    <row r="35" spans="1:13" ht="12.95" customHeight="1" x14ac:dyDescent="0.2">
      <c r="A35" s="167" t="s">
        <v>253</v>
      </c>
      <c r="B35" s="215"/>
      <c r="C35" s="215"/>
      <c r="D35" s="216"/>
      <c r="E35" s="217">
        <v>21</v>
      </c>
      <c r="F35" s="168"/>
      <c r="G35" s="83" t="s">
        <v>254</v>
      </c>
      <c r="H35" s="170">
        <f>E28</f>
        <v>0</v>
      </c>
      <c r="I35" s="168"/>
      <c r="J35" s="168"/>
      <c r="K35" s="168"/>
      <c r="L35" s="168"/>
      <c r="M35" s="84" t="s">
        <v>255</v>
      </c>
    </row>
    <row r="36" spans="1:13" ht="12.95" customHeight="1" x14ac:dyDescent="0.2">
      <c r="A36" s="155" t="s">
        <v>256</v>
      </c>
      <c r="B36" s="218"/>
      <c r="C36" s="218"/>
      <c r="D36" s="219"/>
      <c r="E36" s="220">
        <v>21</v>
      </c>
      <c r="F36" s="156"/>
      <c r="G36" s="72" t="s">
        <v>254</v>
      </c>
      <c r="H36" s="157">
        <f>H35*E36/100</f>
        <v>0</v>
      </c>
      <c r="I36" s="156"/>
      <c r="J36" s="156"/>
      <c r="K36" s="156"/>
      <c r="L36" s="156"/>
      <c r="M36" s="85" t="s">
        <v>255</v>
      </c>
    </row>
    <row r="37" spans="1:13" s="86" customFormat="1" ht="19.5" customHeight="1" thickBot="1" x14ac:dyDescent="0.3">
      <c r="A37" s="210" t="s">
        <v>257</v>
      </c>
      <c r="B37" s="211"/>
      <c r="C37" s="211"/>
      <c r="D37" s="211"/>
      <c r="E37" s="211"/>
      <c r="F37" s="211"/>
      <c r="G37" s="211"/>
      <c r="H37" s="212">
        <f>SUM(H35:H36)</f>
        <v>0</v>
      </c>
      <c r="I37" s="213"/>
      <c r="J37" s="213"/>
      <c r="K37" s="213"/>
      <c r="L37" s="213"/>
      <c r="M37" s="87" t="s">
        <v>255</v>
      </c>
    </row>
    <row r="38" spans="1:13" ht="12.95" customHeight="1" x14ac:dyDescent="0.2"/>
    <row r="39" spans="1:13" ht="12.95" customHeight="1" x14ac:dyDescent="0.2">
      <c r="A39" s="214" t="s">
        <v>258</v>
      </c>
      <c r="B39" s="153"/>
      <c r="C39" s="153"/>
      <c r="D39" s="153"/>
      <c r="E39" s="153"/>
      <c r="F39" s="153"/>
      <c r="G39" s="153"/>
      <c r="H39" s="153"/>
      <c r="I39" s="153"/>
      <c r="J39" s="153"/>
      <c r="K39" s="153"/>
      <c r="L39" s="153"/>
      <c r="M39" s="153"/>
    </row>
  </sheetData>
  <sheetProtection algorithmName="SHA-512" hashValue="7cDD+/nkgD3bXSAGQdLkwGLMWPnktwwoW3ALASJAVinoKx/plZakzlxQyL7RBHDuW9tViqk/GC4YF45fAqtkjQ==" saltValue="tRbOWAZs+RWgi0GsqeUQPw==" spinCount="100000" sheet="1" objects="1" scenarios="1"/>
  <protectedRanges>
    <protectedRange sqref="J10:M10 H11:M11 C31:D31 F30:G30 F31:G31" name="Oblast1"/>
  </protectedRanges>
  <mergeCells count="104">
    <mergeCell ref="A5:D5"/>
    <mergeCell ref="E5:J5"/>
    <mergeCell ref="K5:L5"/>
    <mergeCell ref="A6:D6"/>
    <mergeCell ref="K6:L6"/>
    <mergeCell ref="E6:J6"/>
    <mergeCell ref="A1:M1"/>
    <mergeCell ref="A2:M2"/>
    <mergeCell ref="A3:D3"/>
    <mergeCell ref="E3:J3"/>
    <mergeCell ref="K3:L3"/>
    <mergeCell ref="A4:D4"/>
    <mergeCell ref="K4:L4"/>
    <mergeCell ref="E4:J4"/>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22:D22"/>
    <mergeCell ref="E22:F22"/>
    <mergeCell ref="A23:D23"/>
    <mergeCell ref="E23:F23"/>
    <mergeCell ref="A24:D24"/>
    <mergeCell ref="E24:F24"/>
    <mergeCell ref="B19:D19"/>
    <mergeCell ref="E19:F19"/>
    <mergeCell ref="A20:D20"/>
    <mergeCell ref="E20:F20"/>
    <mergeCell ref="A21:D21"/>
    <mergeCell ref="E21:F21"/>
    <mergeCell ref="G22:J22"/>
    <mergeCell ref="G23:J23"/>
    <mergeCell ref="G24:M24"/>
    <mergeCell ref="G25:J25"/>
    <mergeCell ref="G26:J26"/>
    <mergeCell ref="G27:M27"/>
    <mergeCell ref="G16:J16"/>
    <mergeCell ref="G17:J17"/>
    <mergeCell ref="G18:J18"/>
    <mergeCell ref="G19:J19"/>
    <mergeCell ref="G20:J20"/>
    <mergeCell ref="G21:J21"/>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A31:B31"/>
    <mergeCell ref="C31:D31"/>
    <mergeCell ref="F31:G31"/>
    <mergeCell ref="I31:M31"/>
    <mergeCell ref="A32:D32"/>
    <mergeCell ref="A33:D34"/>
    <mergeCell ref="E32:G32"/>
    <mergeCell ref="E33:G34"/>
    <mergeCell ref="H32:M32"/>
    <mergeCell ref="H33:M34"/>
    <mergeCell ref="A37:G37"/>
    <mergeCell ref="H37:L37"/>
    <mergeCell ref="A39:M39"/>
    <mergeCell ref="A35:D35"/>
    <mergeCell ref="E35:F35"/>
    <mergeCell ref="H35:L35"/>
    <mergeCell ref="A36:D36"/>
    <mergeCell ref="E36:F36"/>
    <mergeCell ref="H36:L36"/>
  </mergeCells>
  <printOptions horizontalCentered="1"/>
  <pageMargins left="0.39375000000000004" right="0.39375000000000004" top="0.59027777777777779" bottom="0.59027777777777779"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21A2CC0A60474E8ED0A5A7A5EF8BDF" ma:contentTypeVersion="14" ma:contentTypeDescription="Vytvoří nový dokument" ma:contentTypeScope="" ma:versionID="cb66080b130d3d1024d03eea88f930e9">
  <xsd:schema xmlns:xsd="http://www.w3.org/2001/XMLSchema" xmlns:xs="http://www.w3.org/2001/XMLSchema" xmlns:p="http://schemas.microsoft.com/office/2006/metadata/properties" xmlns:ns2="19640856-62da-4895-b3fe-7459e5292a28" xmlns:ns3="22a55e55-cd86-4e26-8996-2e68b8032850" targetNamespace="http://schemas.microsoft.com/office/2006/metadata/properties" ma:root="true" ma:fieldsID="967b06ca19e33f3b1c487ad06303a152" ns2:_="" ns3:_="">
    <xsd:import namespace="19640856-62da-4895-b3fe-7459e5292a28"/>
    <xsd:import namespace="22a55e55-cd86-4e26-8996-2e68b80328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640856-62da-4895-b3fe-7459e5292a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Značky obrázků" ma:readOnly="false" ma:fieldId="{5cf76f15-5ced-4ddc-b409-7134ff3c332f}" ma:taxonomyMulti="true" ma:sspId="fb1d8d9c-022b-48dc-8bf7-044cd70dc95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a55e55-cd86-4e26-8996-2e68b8032850" elementFormDefault="qualified">
    <xsd:import namespace="http://schemas.microsoft.com/office/2006/documentManagement/types"/>
    <xsd:import namespace="http://schemas.microsoft.com/office/infopath/2007/PartnerControls"/>
    <xsd:element name="SharedWithUsers" ma:index="2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B4FDF5-B7EB-4A2E-A881-A867F269654D}"/>
</file>

<file path=customXml/itemProps2.xml><?xml version="1.0" encoding="utf-8"?>
<ds:datastoreItem xmlns:ds="http://schemas.openxmlformats.org/officeDocument/2006/customXml" ds:itemID="{1F05D996-93AF-4A90-ADE3-3F6DFA3775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35</vt:i4>
      </vt:variant>
    </vt:vector>
  </HeadingPairs>
  <TitlesOfParts>
    <vt:vector size="35" baseType="lpstr">
      <vt:lpstr>SOUHRNNÝ LIST STAVBY</vt:lpstr>
      <vt:lpstr>REKAPITULACE OBJEKTŮ STAVBY</vt:lpstr>
      <vt:lpstr>KRYCÍ LIST D.1.1-2 G</vt:lpstr>
      <vt:lpstr>REKAPITULACE D.1.1-2 G</vt:lpstr>
      <vt:lpstr>ROZPOČET D.1.1-2 G</vt:lpstr>
      <vt:lpstr>KRYCÍ LIST D.1.1-2 D</vt:lpstr>
      <vt:lpstr>REKAPITULACE D.1.1-2 D</vt:lpstr>
      <vt:lpstr>ROZPOČET D.1.1-2 D</vt:lpstr>
      <vt:lpstr>KRYCÍ LIST D.1.1 B</vt:lpstr>
      <vt:lpstr>REKAPITULACE D.1.1 B</vt:lpstr>
      <vt:lpstr>ROZPOČET D.1.1 B</vt:lpstr>
      <vt:lpstr>KRYCÍ LIST D.1.4.1 G</vt:lpstr>
      <vt:lpstr>REKAPITULACE D.1.4.1 G</vt:lpstr>
      <vt:lpstr>ROZPOČET D.1.4.1 G</vt:lpstr>
      <vt:lpstr>KRYCÍ LIST D.1.4.1 D</vt:lpstr>
      <vt:lpstr>REKAPITULACE D.1.4.1 D</vt:lpstr>
      <vt:lpstr>ROZPOČET D.1.4.1 D</vt:lpstr>
      <vt:lpstr>KRYCÍ LIST D.1.4.2</vt:lpstr>
      <vt:lpstr>REKAPITULACE D.1.4.2</vt:lpstr>
      <vt:lpstr>ROZPOČET D.1.4.2</vt:lpstr>
      <vt:lpstr>KRYCÍ LIST D.1.4.3 G</vt:lpstr>
      <vt:lpstr>REKAPITULACE D.1.4.3 G</vt:lpstr>
      <vt:lpstr>ROZPOČET D.1.4.3 G</vt:lpstr>
      <vt:lpstr>KRYCÍ LIST D.1.4.3 D</vt:lpstr>
      <vt:lpstr>REKAPITULACE D.1.4.3 D</vt:lpstr>
      <vt:lpstr>ROZPOČET D.1.4.3 D</vt:lpstr>
      <vt:lpstr>KRYCÍ LIST D.1.4.4</vt:lpstr>
      <vt:lpstr>REKAPITULACE D.1.4.4</vt:lpstr>
      <vt:lpstr>ROZPOČET D.1.4.4</vt:lpstr>
      <vt:lpstr>KRYCÍ LIST D.1.4.5</vt:lpstr>
      <vt:lpstr>REKAPITULACE D.1.4.5</vt:lpstr>
      <vt:lpstr>ROZPOČET D.1.4.5</vt:lpstr>
      <vt:lpstr>KRYCÍ LIST VRN</vt:lpstr>
      <vt:lpstr>REKAPITULACE VRN</vt:lpstr>
      <vt:lpstr>ROZPOČET VRN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dc:creator>
  <cp:lastModifiedBy>Jiri Tvrdon</cp:lastModifiedBy>
  <cp:lastPrinted>2024-03-11T12:08:41Z</cp:lastPrinted>
  <dcterms:created xsi:type="dcterms:W3CDTF">2023-06-29T17:01:08Z</dcterms:created>
  <dcterms:modified xsi:type="dcterms:W3CDTF">2024-03-21T10:25:27Z</dcterms:modified>
</cp:coreProperties>
</file>