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4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jirikovacik/Library/CloudStorage/GoogleDrive-jiri.kovacik@gmail.com/Můj disk/VZ_ostatni/CT_masarykova_remesla/VZ/03_D2/"/>
    </mc:Choice>
  </mc:AlternateContent>
  <xr:revisionPtr revIDLastSave="0" documentId="13_ncr:1_{BC150DD1-5200-D046-8CE1-57D72F4F3B90}" xr6:coauthVersionLast="47" xr6:coauthVersionMax="47" xr10:uidLastSave="{00000000-0000-0000-0000-000000000000}"/>
  <bookViews>
    <workbookView xWindow="10740" yWindow="2780" windowWidth="29400" windowHeight="17260" tabRatio="150" xr2:uid="{00000000-000D-0000-FFFF-FFFF00000000}"/>
  </bookViews>
  <sheets>
    <sheet name="0_REKAPITULACE" sheetId="5" r:id="rId1"/>
    <sheet name="Cvičná kuchyňka" sheetId="7" r:id="rId2"/>
    <sheet name="Přípravná a konzumní místnost" sheetId="6" r:id="rId3"/>
    <sheet name="Dílny" sheetId="4" r:id="rId4"/>
  </sheets>
  <externalReferences>
    <externalReference r:id="rId5"/>
  </externalReferences>
  <definedNames>
    <definedName name="CenaCelkem">#REF!</definedName>
    <definedName name="CenaCelkemBezDPH">#REF!</definedName>
    <definedName name="cisloobjektu">#REF!</definedName>
    <definedName name="CisloRozpoctu">'[1]Krycí list'!$C$2</definedName>
    <definedName name="cislostavby">'[1]Krycí list'!$A$7</definedName>
    <definedName name="CisloStavebnihoRozpoctu">#REF!</definedName>
    <definedName name="dadresa">#REF!</definedName>
    <definedName name="dmisto">#REF!</definedName>
    <definedName name="DPHSni">#REF!</definedName>
    <definedName name="DPHZakl">#REF!</definedName>
    <definedName name="Mena">#REF!</definedName>
    <definedName name="MistoStavby">#REF!</definedName>
    <definedName name="nazevobjektu">#REF!</definedName>
    <definedName name="NazevRozpoctu">'[1]Krycí list'!$D$2</definedName>
    <definedName name="nazevstavby">'[1]Krycí list'!$C$7</definedName>
    <definedName name="NazevStavebnihoRozpoctu">#REF!</definedName>
    <definedName name="oadresa">#REF!</definedName>
    <definedName name="_xlnm.Print_Area" localSheetId="0">'0_REKAPITULACE'!$B$1:$J$25</definedName>
    <definedName name="_xlnm.Print_Area" localSheetId="1">'Cvičná kuchyňka'!$A$1:$J$50</definedName>
    <definedName name="_xlnm.Print_Area" localSheetId="3">Dílny!$A$1:$J$14</definedName>
    <definedName name="padresa">#REF!</definedName>
    <definedName name="pdic">#REF!</definedName>
    <definedName name="pico">#REF!</definedName>
    <definedName name="pmisto">#REF!</definedName>
    <definedName name="PocetMJ">#REF!</definedName>
    <definedName name="PoptavkaID">#REF!</definedName>
    <definedName name="pPSC">#REF!</definedName>
    <definedName name="Projektant">#REF!</definedName>
    <definedName name="SazbaDPH1">'[1]Krycí list'!$C$30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#REF!</definedName>
    <definedName name="ZakladDPHSni">#REF!</definedName>
    <definedName name="ZakladDPHZakl">#REF!</definedName>
    <definedName name="Zaokrouhleni">#REF!</definedName>
    <definedName name="Zhotovitel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3" i="5" l="1"/>
  <c r="H12" i="5"/>
  <c r="I7" i="7"/>
  <c r="I9" i="7"/>
  <c r="J9" i="7" s="1"/>
  <c r="I11" i="7"/>
  <c r="J11" i="7" s="1"/>
  <c r="I13" i="7"/>
  <c r="J13" i="7" s="1"/>
  <c r="I15" i="7"/>
  <c r="J15" i="7"/>
  <c r="I17" i="7"/>
  <c r="J17" i="7" s="1"/>
  <c r="I19" i="7"/>
  <c r="J19" i="7" s="1"/>
  <c r="I21" i="7"/>
  <c r="J21" i="7" s="1"/>
  <c r="I23" i="7"/>
  <c r="J23" i="7"/>
  <c r="I25" i="7"/>
  <c r="J25" i="7" s="1"/>
  <c r="I27" i="7"/>
  <c r="J27" i="7"/>
  <c r="I29" i="7"/>
  <c r="J29" i="7" s="1"/>
  <c r="I31" i="7"/>
  <c r="J31" i="7"/>
  <c r="I33" i="7"/>
  <c r="J33" i="7" s="1"/>
  <c r="I35" i="7"/>
  <c r="J35" i="7"/>
  <c r="I37" i="7"/>
  <c r="J37" i="7" s="1"/>
  <c r="I39" i="7"/>
  <c r="J39" i="7"/>
  <c r="I41" i="7"/>
  <c r="J41" i="7" s="1"/>
  <c r="I43" i="7"/>
  <c r="J43" i="7"/>
  <c r="I45" i="7"/>
  <c r="J45" i="7" s="1"/>
  <c r="I47" i="7"/>
  <c r="J47" i="7"/>
  <c r="I49" i="7"/>
  <c r="J49" i="7" s="1"/>
  <c r="I7" i="6"/>
  <c r="I9" i="6"/>
  <c r="J9" i="6" s="1"/>
  <c r="I11" i="6"/>
  <c r="J11" i="6" s="1"/>
  <c r="I7" i="4"/>
  <c r="J7" i="4"/>
  <c r="I9" i="4"/>
  <c r="I2" i="4" s="1"/>
  <c r="J9" i="4"/>
  <c r="I11" i="4"/>
  <c r="J11" i="4"/>
  <c r="I13" i="4"/>
  <c r="J13" i="4"/>
  <c r="J2" i="6" l="1"/>
  <c r="I3" i="6" s="1"/>
  <c r="J2" i="7"/>
  <c r="I3" i="7"/>
  <c r="I4" i="7"/>
  <c r="J7" i="7"/>
  <c r="J7" i="6"/>
  <c r="I3" i="4"/>
  <c r="H14" i="5"/>
  <c r="I4" i="4"/>
  <c r="H15" i="5"/>
  <c r="I4" i="6" l="1"/>
  <c r="H16" i="5"/>
  <c r="H17" i="5" s="1"/>
</calcChain>
</file>

<file path=xl/sharedStrings.xml><?xml version="1.0" encoding="utf-8"?>
<sst xmlns="http://schemas.openxmlformats.org/spreadsheetml/2006/main" count="310" uniqueCount="127">
  <si>
    <t>Celkem bez DPH</t>
  </si>
  <si>
    <t>ks</t>
  </si>
  <si>
    <t>DPH</t>
  </si>
  <si>
    <t>NÁZEV</t>
  </si>
  <si>
    <t>popis</t>
  </si>
  <si>
    <t>cena bez DPH</t>
  </si>
  <si>
    <t>cena celkem s DPH</t>
  </si>
  <si>
    <t>cena celkem bez DPH</t>
  </si>
  <si>
    <t>Celkem s DPH</t>
  </si>
  <si>
    <t>1)</t>
  </si>
  <si>
    <t/>
  </si>
  <si>
    <t>21%</t>
  </si>
  <si>
    <t>2)</t>
  </si>
  <si>
    <t>3)</t>
  </si>
  <si>
    <t>5)</t>
  </si>
  <si>
    <t>6)</t>
  </si>
  <si>
    <t>Pracovní deska a obkladová deska</t>
  </si>
  <si>
    <t>7)</t>
  </si>
  <si>
    <t>8)</t>
  </si>
  <si>
    <t>9)</t>
  </si>
  <si>
    <t>10)</t>
  </si>
  <si>
    <t>Trouba vestavná</t>
  </si>
  <si>
    <t>11)</t>
  </si>
  <si>
    <t>Varné desky</t>
  </si>
  <si>
    <t>12)</t>
  </si>
  <si>
    <t>13)</t>
  </si>
  <si>
    <t>14)</t>
  </si>
  <si>
    <t>15)</t>
  </si>
  <si>
    <t>16)</t>
  </si>
  <si>
    <t>Myčka</t>
  </si>
  <si>
    <t>Myčka nádobí vestavná</t>
  </si>
  <si>
    <t>Chladnička</t>
  </si>
  <si>
    <t>Trouba vestaná</t>
  </si>
  <si>
    <t>Skříňka spodní</t>
  </si>
  <si>
    <t>Cvičná kuchyňka</t>
  </si>
  <si>
    <t>Skříň spodní dřezová</t>
  </si>
  <si>
    <t>Skříň spodní výsuvný drátěný koš</t>
  </si>
  <si>
    <t>17)</t>
  </si>
  <si>
    <t>Skříňka spodní vysoká</t>
  </si>
  <si>
    <t>Chladnička volně stojící s mrazákem ve spodní části</t>
  </si>
  <si>
    <t>Montáž</t>
  </si>
  <si>
    <t>Dovoz, vynošení a odborná montáž</t>
  </si>
  <si>
    <t>18)</t>
  </si>
  <si>
    <t>19)</t>
  </si>
  <si>
    <t>Skříňka spodní pro dřez</t>
  </si>
  <si>
    <t>Skříň spodní s dvířky</t>
  </si>
  <si>
    <t>Skříňka spodní rohová</t>
  </si>
  <si>
    <t>Horní skříňka závěsná s plnými dvířky</t>
  </si>
  <si>
    <t>MikrovlnnáTrouba vestaná</t>
  </si>
  <si>
    <t>Trouba mikrovlnná vestavná</t>
  </si>
  <si>
    <t>20)</t>
  </si>
  <si>
    <t>21)</t>
  </si>
  <si>
    <t>22)</t>
  </si>
  <si>
    <t>23)</t>
  </si>
  <si>
    <t>Pracovní deska 600, min. délka 5500mm</t>
  </si>
  <si>
    <t>Pracovní deska 600, min délka 2600mm</t>
  </si>
  <si>
    <t>Pracovní deska 600, min délka 2400mm</t>
  </si>
  <si>
    <t>Pracovní deska 1200, min délka 3500mm</t>
  </si>
  <si>
    <t>Skříňka horní s nikou</t>
  </si>
  <si>
    <t>Horní skříňka závěsná s plnými dvířky s nikou</t>
  </si>
  <si>
    <t>Skříňka horní pro odsávač</t>
  </si>
  <si>
    <t>Horní skříňka závěsná pro vestavný odsávač</t>
  </si>
  <si>
    <t>Skříňka horní</t>
  </si>
  <si>
    <t>Horní skříňka závěsná s plným dvířkem</t>
  </si>
  <si>
    <t>Skříň spodní pro vestavbu troubu a mikrovlnou troubu</t>
  </si>
  <si>
    <t>Skříňka spodní se třemi zásuvkami</t>
  </si>
  <si>
    <t>minimální požadavka na programy:
* Počet programů 5
* Kapacita 12
* Teploty mytí 70/65/50/35 °C
vlastnosti
* Vnitřek z nerez oceli
* Nastavitelný horní koš
* Multifunkční spodní koš
* Automatický senzor tvrdosti vody
* Signalizační světlo
* Ukazatele Ukazatel nedostatku soli
* Ukazatel nedostatku leštícího prostředku
* Skryté topné těleso
* Otočná ramena 2
bezpečnostní systém
* Plný Aqua stop
Technické parametry
* Energetická třída B
* Účinek mytí B
* Účinek sušení B
* Šířka 59,8 cm
* Spotřeba el.energie za mycí cyklus - program Eco 1,05 kWh
* Spotřeba vody 16 L
* Úroveň hluku 52 dB(A)
* Rozměry (šxvxh) 59,8 × 81 × 57 cm
* Rozměry pro vestavbu (šxvxh) 59,8 × 81 × 57 cm</t>
  </si>
  <si>
    <t>Minimální požadavka na spocifikaci:
Osvětlení – LED žárovka
Multi-flow distribuční systém chlazení
Supercool funkce – mimořádně rychlé zchlazení potravin právě vložených do chladničky
Prázdninový režim – redukuje činnost prázdné ledničky během dovolené
Automatické odmrazování
Možná změna otevírání dveří
Vyčnívající madlo
Dveře ploché s hranami
Elektronické ovládání
Vzduchový ventil pro snadné otevírání</t>
  </si>
  <si>
    <t>Minimální pořadavky na specifikaci:
Typ: vestavba
Typ vestavné trouby: vlastní ovládání, nezávislá
Ovládání: mechanické-knoflíkové
Energetická třída: A
Celkový příkon (kW): 2.7
Otočný gril: NE
Počet programů: 5
Čištění trouby: hladký smalt
Chladící ventilátor: ANO
Osvětlení: ano
Objem (l): 65
Displej: bez displeje
Hlučnost (dB): 43
Příslušenství trouby/sporáku: 1x rošt
Provedení výrobku: bílá barva
Konvenční trouba : 65 L
Způsoby ohřevu
Klasický ohřev - horní a spodní topné těleso
Spodní topné těleso (Aqua clean)
Horní topné těleso
Osvětlení trouby
Prolis
Eco Email
Odnímatelné skleněné dveře pro snadnější údržbu
DCS Dynamické ochlazování trouby
2 signalizační světla
1x rošt
Mělký smaltovaný plech
Připojovací kabel
Bezpečnost
Standard Door (2 skla, 1 reflexní vrstva)
Chladící ventilátor
Technické parametry
Energetická třída: A
Spotřeba el. energie: 0.87 kWh
Příkon - el.: 2.7 kW
Úroveň hluku: 43 dB(A)</t>
  </si>
  <si>
    <t>Minimální pořadavky na specifikaci:
Typ: vestavba
Typ vestavné trouby: vlastní ovládání, nezávislá
Ovládání: mechanické-knoflíkové
Energetická třída: A
Celkový příkon (kW): 0,8
Počet programů: 5
Chladící ventilátor: ANO
Osvětlení: ano
Objem (l): 20
Displej: bez displeje
Provedení výrobku: bílá barva
Způsoby ohřevu
Klasický ohřev
rozmrazovní
Osvětlení trouby</t>
  </si>
  <si>
    <t>Varná Indukční deska dvouplotýnka</t>
  </si>
  <si>
    <t>Minimální pořadavky na specifikaci:
Typ varné desky: samostatná (vlastní ovládání)
Ovládání: dotykové
Provedení desky: sklo
Umístění ovládání: vpředu
Dětská pojistka: ANO
Signalizace zbytkového tepla: ANO
Provedení výrobku: černá barva, sklo
2 HI-LIGHT varné zóny
ukazatel zbytkového tepla
plynulá regulace výkonu 0-9
signalizace funkce
dětská bezpečnostní pojistka (uzamčení desky)
automatické bezpečnostní vypnutí desky</t>
  </si>
  <si>
    <t>Varná Indukční deska čtyřplotýnka</t>
  </si>
  <si>
    <t>Granitový dřez s odkapem</t>
  </si>
  <si>
    <t>Baterie s imitací granitu</t>
  </si>
  <si>
    <t xml:space="preserve">Vysoká baterie </t>
  </si>
  <si>
    <t>Baterie na teplou a studenou vodu. Vysoká s min vzdáleností od horní hrany dřezu 150mm</t>
  </si>
  <si>
    <t>Stůl s kovovou podnoží</t>
  </si>
  <si>
    <t>Židle ke stolům</t>
  </si>
  <si>
    <t xml:space="preserve">židle </t>
  </si>
  <si>
    <t>Kovová kostrukce s plastovým sedákem. Nohy ukončeny plastovým kluzákem. Stohovatelné</t>
  </si>
  <si>
    <t>Jídelní stůl</t>
  </si>
  <si>
    <t>DPH 21%</t>
  </si>
  <si>
    <t>Přípravná a jídelní místnost</t>
  </si>
  <si>
    <t>Doprava, vynošení, usazení na místě</t>
  </si>
  <si>
    <t>Dopravní a montážní náklady</t>
  </si>
  <si>
    <t>4)</t>
  </si>
  <si>
    <t>Regál kovový</t>
  </si>
  <si>
    <t xml:space="preserve">Regál kovový </t>
  </si>
  <si>
    <t>Kovová konstrukce z uzavřeného jaklu o min velikosti 30x30. Ošetřeno Komaxit barvou. 1ks Svěrák s čelistí 100mm. Horní deska buková o síle 40mm</t>
  </si>
  <si>
    <t>Ponk žáci</t>
  </si>
  <si>
    <t>Žákovské stoly ponky kovové jednomístné, včetně svěráku</t>
  </si>
  <si>
    <t>Ková konstrukce s uzavřeného jaklu o min velikosti 30x30. Ošetřeno Komaxit barvou. Svěrák s čelistí 125mm. Horní deska buková o síle 40mm</t>
  </si>
  <si>
    <t>Ponk učitel</t>
  </si>
  <si>
    <t xml:space="preserve">Kantor stůl ponk kovový, včetně svěráku </t>
  </si>
  <si>
    <t>cena celkem             s DPH</t>
  </si>
  <si>
    <t>Dílny</t>
  </si>
  <si>
    <t>Jméno a podpis osoby oprávněné jednat:</t>
  </si>
  <si>
    <t>Místo:</t>
  </si>
  <si>
    <t>Datum:</t>
  </si>
  <si>
    <t>DPH v Kč</t>
  </si>
  <si>
    <t>Vyplňujte pouze barevná pole</t>
  </si>
  <si>
    <t>IČO:</t>
  </si>
  <si>
    <t>Sídlo:</t>
  </si>
  <si>
    <t>Obchodní jméno:</t>
  </si>
  <si>
    <t>Účastník:</t>
  </si>
  <si>
    <t>Název veřejné zakázky:</t>
  </si>
  <si>
    <t>Zadavatel:</t>
  </si>
  <si>
    <t>Masarykova základní škola a mateřská škola Český Těšín</t>
  </si>
  <si>
    <t>CENA CELKEM v Kč BEZ DPH ZA NÁBYTEK</t>
  </si>
  <si>
    <t>CENA CELKEM v Kč vč. DPH ZA NÁBYTEK</t>
  </si>
  <si>
    <t>Nosnost police min. 100kg, Minimálně 5 polic, min. rozměr 1900 x 400 x 800mm</t>
  </si>
  <si>
    <t>Řemeslné učebny – Dodávka nábytku II</t>
  </si>
  <si>
    <r>
      <t xml:space="preserve">stůl s min. rozměry 1350 x 700 x 750. Horní deska o síle 25mm olepena 2mm ABS hranou </t>
    </r>
    <r>
      <rPr>
        <sz val="12"/>
        <color rgb="FFFF0000"/>
        <rFont val="Comic Sans MS"/>
        <family val="4"/>
        <charset val="238"/>
      </rPr>
      <t>PUR lepidlem</t>
    </r>
    <r>
      <rPr>
        <sz val="12"/>
        <color indexed="8"/>
        <rFont val="Comic Sans MS"/>
        <family val="4"/>
        <charset val="238"/>
      </rPr>
      <t xml:space="preserve"> . Kovová podnož svařovaná z uzavřeného jaklového profilu 30x30 mm, ukončena plastovou záslepkou s rektifikační nožkou. Podnož ošetřena Komaxit barvou</t>
    </r>
  </si>
  <si>
    <t>Skříň spodní dřezová, min. rozměry š 700 x h 500 x v 820 mm. Korpus a dvířka z laminované dřevotřísky tl. 18mm olepené hranou ABS 2mm PUR lepidlem. Panty s integrovaným tlumením, s excentrickou podložkou. Úchytky kovové s min. roztečí 96mm. Záda bílý sololit. Stavitelné nožky, sokl s těsnící lištou.</t>
  </si>
  <si>
    <t>Skříňka spodní se třemi zásuvkami, min. rozměry š 700 x h 500 x v 820 mm. Korpus a zásuvky z laminované dřevotřísky tl. 18mm olepené hranou ABS 2mm PUR lepidlem, třemi zásuvky s úzkou 13mm dutou bočnicí, výsuvy s integrovaným tlumeným dotahem a vnitřní synchronizací. Nosnost min 40kg a životností minimálně 50.000 cyklů. S pevným dnem a zády. Úchytky kovové s min. roztečí 96mm. Čela zásuvek olepeny 2mm ABS hranou PUR lepidlem. Záda bílý sololit. Na stavitelných nožkách, sokl s těsnící lištou. Montáž na místě.</t>
  </si>
  <si>
    <t>Skříň spodní s plnými dvířky, min. rozměry š 150 x h 500 x v 820 mm. Korpus z laminované dřevotřísky tl. 18mm olepeno 2mm ABS hrany PUR lepidlem, dvířka z laminované dřevotřísky tl. 18mm olepeny 2mm ABS hranou  PUR lepidlem. Drátěný koš a tyče pro útěrky, výsuvy s integrovaným tlumeným dotahem a vnitřní synchronizací. Úchytky kovové s min. roztečí 96mm. Na stavitelných nožkách, sokl s těsnící lištou. Montáž na místě.</t>
  </si>
  <si>
    <t>Skříň spodní dřezová, min. rozměry š 1000 x h 500 x v 820 mm. Korpus a dvířka z laminované dřevotřísky tl. 18mm olepené hranou ABS 2mm PUR lepidlem, Záda bílý sololit. Stavitelné nožky, sokl s těsnící lištou. Panty s integrovaným tlumením, s excentrickou podložkou. Úchytky kovové s min. roztečí 96mm.</t>
  </si>
  <si>
    <t>Pracovní deska tl. 38mm, olepená ABS hranou 2 mm PUR lepidlem, zástěna o síle 9mm. Povrch postforming dne odstínů. Spojovaná .</t>
  </si>
  <si>
    <t>Pracovní deska tl. 38mm, olepená ABS hranou 2 mm PUR lepidlem, zástěna o síle 9mm. Povrch postforming dne odstínů.</t>
  </si>
  <si>
    <t>Pracovní deska tl. 38mm, olepená ABS hranou 2 mm PUR lepidlem, zástěna o síle 9mm obloženy centrální panel. Povrch postforming dne odstínů. Středem spojovaná.</t>
  </si>
  <si>
    <t>Horní skříňka závěsná s plnými dvířky, min. rozměry š 700 x h 300 x v 650 mm. Korpus z laminované dřevotřísky tl. 18mm olepeno hranou ABS 2mm, plná dvířka ohraněná hranou ABS 2,0mm. Záda bílý sololak, jedna stavitelná police, vrtáno průběžně v rastru 32mm. Panty s integrovaným tlumením, s excentrickou podložkou. Úchytky kovové s min. roztečí 96mm. Montáž na místě.</t>
  </si>
  <si>
    <t>Horní skříňka závěsná s plnými dvířky, min. rozměry š 600 x h 300 x v 650 mm. Korpus z laminované dřevotřísky tl. 18mm olepeno hranou ABS 2mm PUR lepidlem, plná dvířka ohraněná hranou ABS 2mm PUR lepidlem. Záda bílý sololak, jedna stavitelná police, vrtáno průběžně v rastru 32mm. Panty s integrovaným tlumením, s excentrickou podložkou. Úchytky kovové s min. roztečí 96mm . Montáž na místě.</t>
  </si>
  <si>
    <t>Horní skříňka závěsná s plnými dvířky, min. rozměry š 700 x h 300 x v 650 mm. Korpus z laminované dřevotřísky tl. 18mm olepeno hranou ABS 2mm PUR lepidlem, plná dvířka ohraněná hranou ABS 2mm PUR lepidlem. Záda bílý sololak, dvě stavitelné police, vrtáno průběžně v rastru 32mm. Panty s integrovaným tlumením, s excentrickou podložkou. Úchytky kovové s min. roztečí 96mm. Montáž na místě.</t>
  </si>
  <si>
    <t>Horní skříňka závěsná s plnými dvířky, min. rozměry š 400 x h 300 x v 650 mm. Korpus z laminované dřevotřísky tl. 18mm olepeno hranou ABS 2mm PUR lepidlem, plná dvířka ohraněná hranou ABS 2mm PUR lepidlem. Záda bílý sololak, dvě stavitelné police, vrtáno průběžně v rastru 32mm. Panty s integrovaným tlumením, s excentrickou podložkou. Úchytky kovové s min. roztečí 96mm. Montáž na místě.</t>
  </si>
  <si>
    <t>Skříň spodní s plnými dvířky, min. rozměry š 600 x h 550 x v 2060 mm. Korpus z laminované dřevotřísky tl. 18mm olepeno hranou ABS 2mm PUR lepidlem, dvířka z laminované dřevotřísky tl. 18mm olepeny 2mm ABS hranou PUR lepidlem. Panty s integrovaným tlumením, s excentrickou podložkou. Úchytky kovové s min. roztečí 96mm., Dva šuplíky úzkou 13mm dutou bočnicí, výsuvy s integrovaným tlumeným dotahem a vnitřní synchronizací. Nosnost min 40kg a životností minimálně 50.000 cyklů. S pevným dnem a zády. Na stavitelných nožkách, sokl s těsnící lištou. Montáž na místě.</t>
  </si>
  <si>
    <t>Granitový dřez, odkapová část. Materiál vytvořený optimálním spojením drcené žuly (80%) a akrylu (20%). Sifon s napojením do odpadu. Přepadový otvor. Špunt.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</si>
</sst>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Kč&quot;_-;\-* #,##0.00\ &quot;Kč&quot;_-;_-* &quot;-&quot;??\ &quot;Kč&quot;_-;_-@_-"/>
    <numFmt numFmtId="164" formatCode="#,##0.00\ &quot;Kč&quot;"/>
  </numFmts>
  <fonts count="22" x14ac:knownFonts="1">
    <font>
      <sz val="10"/>
      <color indexed="8"/>
      <name val="Arial"/>
      <charset val="238"/>
    </font>
    <font>
      <sz val="16"/>
      <color rgb="FFC00000"/>
      <name val="Comic Sans MS"/>
      <family val="4"/>
      <charset val="238"/>
    </font>
    <font>
      <sz val="12"/>
      <color rgb="FFC00000"/>
      <name val="Comic Sans MS"/>
      <family val="4"/>
      <charset val="238"/>
    </font>
    <font>
      <sz val="12"/>
      <color indexed="8"/>
      <name val="Comic Sans MS"/>
      <family val="4"/>
      <charset val="238"/>
    </font>
    <font>
      <sz val="12"/>
      <color theme="1" tint="0.34998626667073579"/>
      <name val="Comic Sans MS"/>
      <family val="4"/>
      <charset val="238"/>
    </font>
    <font>
      <sz val="18"/>
      <color rgb="FFC00000"/>
      <name val="Comic Sans MS"/>
      <family val="4"/>
      <charset val="238"/>
    </font>
    <font>
      <sz val="18"/>
      <color indexed="8"/>
      <name val="Comic Sans MS"/>
      <family val="4"/>
      <charset val="238"/>
    </font>
    <font>
      <sz val="16"/>
      <color indexed="8"/>
      <name val="Comic Sans MS"/>
      <family val="4"/>
      <charset val="238"/>
    </font>
    <font>
      <sz val="18"/>
      <color theme="5"/>
      <name val="Comic Sans MS"/>
      <family val="4"/>
      <charset val="238"/>
    </font>
    <font>
      <sz val="10"/>
      <color indexed="8"/>
      <name val="Arial"/>
      <family val="2"/>
    </font>
    <font>
      <sz val="10"/>
      <name val="Arial"/>
      <family val="2"/>
      <charset val="238"/>
    </font>
    <font>
      <sz val="14"/>
      <name val="Arial"/>
      <family val="2"/>
    </font>
    <font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12"/>
      <color rgb="FFC00000"/>
      <name val="Arial"/>
      <family val="2"/>
    </font>
    <font>
      <b/>
      <sz val="12"/>
      <color rgb="FFC00000"/>
      <name val="Arial"/>
      <family val="2"/>
    </font>
    <font>
      <sz val="12"/>
      <color theme="1"/>
      <name val="Arial"/>
      <family val="2"/>
    </font>
    <font>
      <sz val="12"/>
      <color rgb="FFFF0000"/>
      <name val="Comic Sans MS"/>
      <family val="4"/>
      <charset val="238"/>
    </font>
    <font>
      <sz val="18"/>
      <name val="Comic Sans MS"/>
      <family val="4"/>
      <charset val="238"/>
    </font>
    <font>
      <sz val="12"/>
      <name val="Comic Sans MS"/>
      <family val="4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theme="0" tint="-0.14993743705557422"/>
      </bottom>
      <diagonal/>
    </border>
    <border>
      <left/>
      <right/>
      <top style="thin">
        <color theme="0" tint="-0.14993743705557422"/>
      </top>
      <bottom style="thin">
        <color theme="0" tint="-0.14993743705557422"/>
      </bottom>
      <diagonal/>
    </border>
    <border>
      <left/>
      <right/>
      <top style="thin">
        <color theme="1" tint="0.34998626667073579"/>
      </top>
      <bottom/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8" tint="0.79998168889431442"/>
      </top>
      <bottom/>
      <diagonal/>
    </border>
    <border>
      <left/>
      <right/>
      <top style="thin">
        <color theme="0" tint="-0.14993743705557422"/>
      </top>
      <bottom style="thin">
        <color theme="8" tint="0.79998168889431442"/>
      </bottom>
      <diagonal/>
    </border>
    <border>
      <left/>
      <right/>
      <top style="thin">
        <color theme="8" tint="0.79998168889431442"/>
      </top>
      <bottom style="thin">
        <color theme="8" tint="0.79998168889431442"/>
      </bottom>
      <diagonal/>
    </border>
    <border>
      <left/>
      <right/>
      <top style="thin">
        <color theme="8" tint="0.79998168889431442"/>
      </top>
      <bottom style="thin">
        <color theme="0" tint="-0.14993743705557422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tted">
        <color auto="1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</borders>
  <cellStyleXfs count="4">
    <xf numFmtId="0" fontId="0" fillId="0" borderId="0"/>
    <xf numFmtId="0" fontId="9" fillId="0" borderId="0"/>
    <xf numFmtId="0" fontId="10" fillId="0" borderId="0"/>
    <xf numFmtId="44" fontId="13" fillId="0" borderId="0" applyFill="0" applyBorder="0" applyAlignment="0" applyProtection="0"/>
  </cellStyleXfs>
  <cellXfs count="112">
    <xf numFmtId="0" fontId="0" fillId="0" borderId="0" xfId="0"/>
    <xf numFmtId="0" fontId="6" fillId="2" borderId="0" xfId="1" applyFont="1" applyFill="1"/>
    <xf numFmtId="0" fontId="5" fillId="2" borderId="0" xfId="1" applyFont="1" applyFill="1" applyAlignment="1">
      <alignment horizontal="left" vertical="center"/>
    </xf>
    <xf numFmtId="4" fontId="6" fillId="2" borderId="0" xfId="1" applyNumberFormat="1" applyFont="1" applyFill="1" applyAlignment="1">
      <alignment horizontal="right" vertical="top"/>
    </xf>
    <xf numFmtId="0" fontId="6" fillId="2" borderId="0" xfId="1" applyFont="1" applyFill="1" applyAlignment="1">
      <alignment horizontal="center" vertical="top"/>
    </xf>
    <xf numFmtId="0" fontId="6" fillId="2" borderId="0" xfId="1" applyFont="1" applyFill="1" applyAlignment="1">
      <alignment horizontal="left" vertical="top" wrapText="1"/>
    </xf>
    <xf numFmtId="0" fontId="2" fillId="2" borderId="0" xfId="1" applyFont="1" applyFill="1" applyAlignment="1">
      <alignment horizontal="left" vertical="center"/>
    </xf>
    <xf numFmtId="4" fontId="3" fillId="2" borderId="0" xfId="1" applyNumberFormat="1" applyFont="1" applyFill="1" applyAlignment="1">
      <alignment horizontal="right" vertical="top"/>
    </xf>
    <xf numFmtId="0" fontId="3" fillId="2" borderId="6" xfId="1" applyFont="1" applyFill="1" applyBorder="1" applyAlignment="1">
      <alignment horizontal="center" vertical="top"/>
    </xf>
    <xf numFmtId="4" fontId="3" fillId="2" borderId="6" xfId="1" applyNumberFormat="1" applyFont="1" applyFill="1" applyBorder="1" applyAlignment="1">
      <alignment horizontal="right" vertical="top"/>
    </xf>
    <xf numFmtId="0" fontId="3" fillId="2" borderId="0" xfId="1" applyFont="1" applyFill="1" applyAlignment="1">
      <alignment horizontal="center" vertical="top"/>
    </xf>
    <xf numFmtId="2" fontId="1" fillId="2" borderId="0" xfId="1" applyNumberFormat="1" applyFont="1" applyFill="1" applyAlignment="1">
      <alignment horizontal="right" vertical="top"/>
    </xf>
    <xf numFmtId="0" fontId="6" fillId="2" borderId="7" xfId="1" applyFont="1" applyFill="1" applyBorder="1"/>
    <xf numFmtId="0" fontId="3" fillId="2" borderId="2" xfId="1" applyFont="1" applyFill="1" applyBorder="1" applyAlignment="1">
      <alignment horizontal="left" vertical="top" wrapText="1"/>
    </xf>
    <xf numFmtId="0" fontId="6" fillId="2" borderId="2" xfId="1" applyFont="1" applyFill="1" applyBorder="1" applyAlignment="1">
      <alignment horizontal="left" vertical="top" wrapText="1"/>
    </xf>
    <xf numFmtId="0" fontId="5" fillId="2" borderId="2" xfId="1" applyFont="1" applyFill="1" applyBorder="1" applyAlignment="1">
      <alignment horizontal="left" vertical="center"/>
    </xf>
    <xf numFmtId="0" fontId="5" fillId="2" borderId="1" xfId="1" applyFont="1" applyFill="1" applyBorder="1" applyAlignment="1">
      <alignment horizontal="left" vertical="center"/>
    </xf>
    <xf numFmtId="4" fontId="1" fillId="2" borderId="8" xfId="1" applyNumberFormat="1" applyFont="1" applyFill="1" applyBorder="1" applyAlignment="1">
      <alignment horizontal="right" vertical="top"/>
    </xf>
    <xf numFmtId="4" fontId="3" fillId="2" borderId="9" xfId="1" applyNumberFormat="1" applyFont="1" applyFill="1" applyBorder="1" applyAlignment="1">
      <alignment horizontal="right" vertical="top"/>
    </xf>
    <xf numFmtId="0" fontId="3" fillId="2" borderId="2" xfId="1" applyFont="1" applyFill="1" applyBorder="1" applyAlignment="1">
      <alignment horizontal="center" vertical="top"/>
    </xf>
    <xf numFmtId="0" fontId="7" fillId="2" borderId="2" xfId="1" applyFont="1" applyFill="1" applyBorder="1" applyAlignment="1">
      <alignment horizontal="left" vertical="top" wrapText="1"/>
    </xf>
    <xf numFmtId="0" fontId="1" fillId="2" borderId="2" xfId="1" applyFont="1" applyFill="1" applyBorder="1" applyAlignment="1">
      <alignment horizontal="left" vertical="center"/>
    </xf>
    <xf numFmtId="0" fontId="1" fillId="2" borderId="1" xfId="1" applyFont="1" applyFill="1" applyBorder="1" applyAlignment="1">
      <alignment horizontal="left" vertical="center"/>
    </xf>
    <xf numFmtId="0" fontId="1" fillId="2" borderId="0" xfId="1" applyFont="1" applyFill="1"/>
    <xf numFmtId="0" fontId="3" fillId="2" borderId="0" xfId="1" applyFont="1" applyFill="1"/>
    <xf numFmtId="4" fontId="3" fillId="2" borderId="2" xfId="1" applyNumberFormat="1" applyFont="1" applyFill="1" applyBorder="1" applyAlignment="1">
      <alignment horizontal="right" vertical="top"/>
    </xf>
    <xf numFmtId="0" fontId="1" fillId="2" borderId="0" xfId="1" applyFont="1" applyFill="1" applyAlignment="1">
      <alignment horizontal="center" wrapText="1"/>
    </xf>
    <xf numFmtId="4" fontId="4" fillId="2" borderId="0" xfId="1" applyNumberFormat="1" applyFont="1" applyFill="1" applyAlignment="1">
      <alignment horizontal="center" wrapText="1"/>
    </xf>
    <xf numFmtId="0" fontId="4" fillId="2" borderId="0" xfId="1" applyFont="1" applyFill="1" applyAlignment="1">
      <alignment horizontal="center" wrapText="1"/>
    </xf>
    <xf numFmtId="164" fontId="2" fillId="2" borderId="0" xfId="1" applyNumberFormat="1" applyFont="1" applyFill="1" applyAlignment="1">
      <alignment horizontal="right" vertical="center"/>
    </xf>
    <xf numFmtId="0" fontId="3" fillId="2" borderId="0" xfId="1" applyFont="1" applyFill="1" applyAlignment="1">
      <alignment horizontal="left" vertical="center" indent="1"/>
    </xf>
    <xf numFmtId="4" fontId="3" fillId="2" borderId="0" xfId="1" applyNumberFormat="1" applyFont="1" applyFill="1" applyAlignment="1">
      <alignment horizontal="left" vertical="center" indent="1"/>
    </xf>
    <xf numFmtId="0" fontId="2" fillId="2" borderId="0" xfId="1" applyFont="1" applyFill="1" applyAlignment="1">
      <alignment horizontal="left" vertical="center" indent="1"/>
    </xf>
    <xf numFmtId="0" fontId="6" fillId="2" borderId="0" xfId="1" applyFont="1" applyFill="1" applyAlignment="1">
      <alignment horizontal="left" vertical="center"/>
    </xf>
    <xf numFmtId="0" fontId="6" fillId="2" borderId="4" xfId="1" applyFont="1" applyFill="1" applyBorder="1" applyAlignment="1">
      <alignment horizontal="left" vertical="center" indent="1"/>
    </xf>
    <xf numFmtId="4" fontId="6" fillId="2" borderId="4" xfId="1" applyNumberFormat="1" applyFont="1" applyFill="1" applyBorder="1" applyAlignment="1">
      <alignment horizontal="left" vertical="center" indent="1"/>
    </xf>
    <xf numFmtId="0" fontId="5" fillId="2" borderId="4" xfId="1" applyFont="1" applyFill="1" applyBorder="1" applyAlignment="1">
      <alignment horizontal="left" vertical="center" indent="1"/>
    </xf>
    <xf numFmtId="0" fontId="6" fillId="2" borderId="0" xfId="1" applyFont="1" applyFill="1" applyAlignment="1">
      <alignment horizontal="left" vertical="center" indent="1"/>
    </xf>
    <xf numFmtId="4" fontId="6" fillId="2" borderId="0" xfId="1" applyNumberFormat="1" applyFont="1" applyFill="1" applyAlignment="1">
      <alignment horizontal="left" vertical="center" indent="1"/>
    </xf>
    <xf numFmtId="0" fontId="5" fillId="2" borderId="0" xfId="1" applyFont="1" applyFill="1" applyAlignment="1">
      <alignment horizontal="left" vertical="center" indent="1"/>
    </xf>
    <xf numFmtId="164" fontId="6" fillId="2" borderId="0" xfId="1" applyNumberFormat="1" applyFont="1" applyFill="1"/>
    <xf numFmtId="0" fontId="6" fillId="2" borderId="3" xfId="1" applyFont="1" applyFill="1" applyBorder="1" applyAlignment="1">
      <alignment horizontal="left" vertical="center" indent="1"/>
    </xf>
    <xf numFmtId="4" fontId="6" fillId="2" borderId="3" xfId="1" applyNumberFormat="1" applyFont="1" applyFill="1" applyBorder="1" applyAlignment="1">
      <alignment horizontal="left" vertical="center" indent="1"/>
    </xf>
    <xf numFmtId="0" fontId="5" fillId="2" borderId="3" xfId="1" applyFont="1" applyFill="1" applyBorder="1" applyAlignment="1">
      <alignment horizontal="left" vertical="center" indent="1"/>
    </xf>
    <xf numFmtId="0" fontId="1" fillId="2" borderId="0" xfId="1" applyFont="1" applyFill="1" applyAlignment="1">
      <alignment horizontal="left" vertical="center"/>
    </xf>
    <xf numFmtId="4" fontId="3" fillId="3" borderId="2" xfId="1" applyNumberFormat="1" applyFont="1" applyFill="1" applyBorder="1" applyAlignment="1" applyProtection="1">
      <alignment horizontal="right" vertical="top"/>
      <protection locked="0"/>
    </xf>
    <xf numFmtId="0" fontId="11" fillId="2" borderId="0" xfId="2" applyFont="1" applyFill="1"/>
    <xf numFmtId="0" fontId="12" fillId="2" borderId="0" xfId="2" applyFont="1" applyFill="1"/>
    <xf numFmtId="0" fontId="12" fillId="2" borderId="11" xfId="2" applyFont="1" applyFill="1" applyBorder="1"/>
    <xf numFmtId="0" fontId="15" fillId="2" borderId="11" xfId="2" applyFont="1" applyFill="1" applyBorder="1"/>
    <xf numFmtId="0" fontId="12" fillId="2" borderId="11" xfId="2" applyFont="1" applyFill="1" applyBorder="1" applyAlignment="1">
      <alignment horizontal="left"/>
    </xf>
    <xf numFmtId="0" fontId="15" fillId="2" borderId="0" xfId="2" applyFont="1" applyFill="1" applyAlignment="1">
      <alignment horizontal="left" vertical="top" wrapText="1"/>
    </xf>
    <xf numFmtId="0" fontId="16" fillId="2" borderId="0" xfId="2" applyFont="1" applyFill="1" applyAlignment="1">
      <alignment vertical="center"/>
    </xf>
    <xf numFmtId="0" fontId="17" fillId="2" borderId="18" xfId="2" applyFont="1" applyFill="1" applyBorder="1" applyAlignment="1">
      <alignment vertical="center"/>
    </xf>
    <xf numFmtId="0" fontId="16" fillId="2" borderId="0" xfId="2" applyFont="1" applyFill="1" applyAlignment="1">
      <alignment horizontal="center" vertical="center"/>
    </xf>
    <xf numFmtId="0" fontId="18" fillId="2" borderId="0" xfId="2" applyFont="1" applyFill="1" applyAlignment="1">
      <alignment vertical="center"/>
    </xf>
    <xf numFmtId="0" fontId="18" fillId="2" borderId="19" xfId="2" applyFont="1" applyFill="1" applyBorder="1" applyAlignment="1">
      <alignment vertical="center"/>
    </xf>
    <xf numFmtId="0" fontId="18" fillId="2" borderId="19" xfId="2" applyFont="1" applyFill="1" applyBorder="1" applyAlignment="1">
      <alignment horizontal="center" vertical="center"/>
    </xf>
    <xf numFmtId="0" fontId="18" fillId="2" borderId="0" xfId="2" applyFont="1" applyFill="1" applyAlignment="1">
      <alignment horizontal="center" vertical="center"/>
    </xf>
    <xf numFmtId="0" fontId="18" fillId="2" borderId="0" xfId="2" applyFont="1" applyFill="1" applyAlignment="1">
      <alignment horizontal="right" vertical="center"/>
    </xf>
    <xf numFmtId="0" fontId="12" fillId="3" borderId="0" xfId="2" applyFont="1" applyFill="1" applyProtection="1">
      <protection locked="0"/>
    </xf>
    <xf numFmtId="0" fontId="18" fillId="2" borderId="0" xfId="2" applyFont="1" applyFill="1" applyAlignment="1">
      <alignment horizontal="left" vertical="center" wrapText="1"/>
    </xf>
    <xf numFmtId="0" fontId="18" fillId="3" borderId="25" xfId="2" applyFont="1" applyFill="1" applyBorder="1" applyAlignment="1" applyProtection="1">
      <alignment horizontal="center" vertical="center"/>
      <protection locked="0"/>
    </xf>
    <xf numFmtId="0" fontId="18" fillId="3" borderId="24" xfId="2" applyFont="1" applyFill="1" applyBorder="1" applyAlignment="1" applyProtection="1">
      <alignment horizontal="center" vertical="center"/>
      <protection locked="0"/>
    </xf>
    <xf numFmtId="0" fontId="18" fillId="3" borderId="23" xfId="2" applyFont="1" applyFill="1" applyBorder="1" applyAlignment="1" applyProtection="1">
      <alignment horizontal="center" vertical="center"/>
      <protection locked="0"/>
    </xf>
    <xf numFmtId="0" fontId="18" fillId="3" borderId="22" xfId="2" applyFont="1" applyFill="1" applyBorder="1" applyAlignment="1" applyProtection="1">
      <alignment horizontal="center" vertical="center"/>
      <protection locked="0"/>
    </xf>
    <xf numFmtId="0" fontId="18" fillId="3" borderId="21" xfId="2" applyFont="1" applyFill="1" applyBorder="1" applyAlignment="1" applyProtection="1">
      <alignment horizontal="center" vertical="center"/>
      <protection locked="0"/>
    </xf>
    <xf numFmtId="0" fontId="18" fillId="3" borderId="20" xfId="2" applyFont="1" applyFill="1" applyBorder="1" applyAlignment="1" applyProtection="1">
      <alignment horizontal="center" vertical="center"/>
      <protection locked="0"/>
    </xf>
    <xf numFmtId="49" fontId="18" fillId="3" borderId="12" xfId="2" applyNumberFormat="1" applyFont="1" applyFill="1" applyBorder="1" applyAlignment="1" applyProtection="1">
      <alignment horizontal="center" vertical="center"/>
      <protection locked="0"/>
    </xf>
    <xf numFmtId="49" fontId="18" fillId="3" borderId="11" xfId="2" applyNumberFormat="1" applyFont="1" applyFill="1" applyBorder="1" applyAlignment="1" applyProtection="1">
      <alignment horizontal="center" vertical="center"/>
      <protection locked="0"/>
    </xf>
    <xf numFmtId="49" fontId="18" fillId="3" borderId="10" xfId="2" applyNumberFormat="1" applyFont="1" applyFill="1" applyBorder="1" applyAlignment="1" applyProtection="1">
      <alignment horizontal="center" vertical="center"/>
      <protection locked="0"/>
    </xf>
    <xf numFmtId="14" fontId="12" fillId="3" borderId="17" xfId="2" applyNumberFormat="1" applyFont="1" applyFill="1" applyBorder="1" applyAlignment="1" applyProtection="1">
      <alignment horizontal="center"/>
      <protection locked="0"/>
    </xf>
    <xf numFmtId="44" fontId="11" fillId="0" borderId="11" xfId="3" applyFont="1" applyFill="1" applyBorder="1" applyAlignment="1" applyProtection="1">
      <alignment horizontal="right"/>
    </xf>
    <xf numFmtId="0" fontId="12" fillId="3" borderId="16" xfId="2" applyFont="1" applyFill="1" applyBorder="1" applyAlignment="1" applyProtection="1">
      <alignment horizontal="left"/>
      <protection locked="0"/>
    </xf>
    <xf numFmtId="0" fontId="12" fillId="3" borderId="5" xfId="2" applyFont="1" applyFill="1" applyBorder="1" applyAlignment="1" applyProtection="1">
      <alignment horizontal="left"/>
      <protection locked="0"/>
    </xf>
    <xf numFmtId="0" fontId="12" fillId="3" borderId="15" xfId="2" applyFont="1" applyFill="1" applyBorder="1" applyAlignment="1" applyProtection="1">
      <alignment horizontal="left"/>
      <protection locked="0"/>
    </xf>
    <xf numFmtId="0" fontId="12" fillId="3" borderId="14" xfId="2" applyFont="1" applyFill="1" applyBorder="1" applyAlignment="1" applyProtection="1">
      <alignment horizontal="left"/>
      <protection locked="0"/>
    </xf>
    <xf numFmtId="0" fontId="12" fillId="3" borderId="0" xfId="2" applyFont="1" applyFill="1" applyAlignment="1" applyProtection="1">
      <alignment horizontal="left"/>
      <protection locked="0"/>
    </xf>
    <xf numFmtId="0" fontId="12" fillId="3" borderId="13" xfId="2" applyFont="1" applyFill="1" applyBorder="1" applyAlignment="1" applyProtection="1">
      <alignment horizontal="left"/>
      <protection locked="0"/>
    </xf>
    <xf numFmtId="0" fontId="12" fillId="3" borderId="12" xfId="2" applyFont="1" applyFill="1" applyBorder="1" applyAlignment="1" applyProtection="1">
      <alignment horizontal="left"/>
      <protection locked="0"/>
    </xf>
    <xf numFmtId="0" fontId="12" fillId="3" borderId="11" xfId="2" applyFont="1" applyFill="1" applyBorder="1" applyAlignment="1" applyProtection="1">
      <alignment horizontal="left"/>
      <protection locked="0"/>
    </xf>
    <xf numFmtId="0" fontId="12" fillId="3" borderId="10" xfId="2" applyFont="1" applyFill="1" applyBorder="1" applyAlignment="1" applyProtection="1">
      <alignment horizontal="left"/>
      <protection locked="0"/>
    </xf>
    <xf numFmtId="44" fontId="14" fillId="2" borderId="11" xfId="3" applyFont="1" applyFill="1" applyBorder="1" applyAlignment="1" applyProtection="1">
      <alignment horizontal="right"/>
    </xf>
    <xf numFmtId="44" fontId="11" fillId="2" borderId="11" xfId="3" applyFont="1" applyFill="1" applyBorder="1" applyAlignment="1" applyProtection="1">
      <alignment horizontal="right"/>
    </xf>
    <xf numFmtId="0" fontId="12" fillId="2" borderId="11" xfId="2" applyFont="1" applyFill="1" applyBorder="1" applyAlignment="1">
      <alignment horizontal="left"/>
    </xf>
    <xf numFmtId="164" fontId="5" fillId="2" borderId="3" xfId="1" applyNumberFormat="1" applyFont="1" applyFill="1" applyBorder="1" applyAlignment="1">
      <alignment horizontal="right" vertical="center"/>
    </xf>
    <xf numFmtId="164" fontId="5" fillId="2" borderId="0" xfId="1" applyNumberFormat="1" applyFont="1" applyFill="1" applyAlignment="1">
      <alignment horizontal="right" vertical="center"/>
    </xf>
    <xf numFmtId="164" fontId="5" fillId="2" borderId="4" xfId="1" applyNumberFormat="1" applyFont="1" applyFill="1" applyBorder="1" applyAlignment="1">
      <alignment horizontal="right" vertical="center"/>
    </xf>
    <xf numFmtId="0" fontId="3" fillId="2" borderId="0" xfId="1" applyFont="1" applyFill="1" applyAlignment="1">
      <alignment horizontal="right"/>
    </xf>
    <xf numFmtId="0" fontId="3" fillId="0" borderId="0" xfId="1" applyFont="1"/>
    <xf numFmtId="0" fontId="3" fillId="2" borderId="0" xfId="1" applyFont="1" applyFill="1" applyAlignment="1">
      <alignment horizontal="left" vertical="top" wrapText="1"/>
    </xf>
    <xf numFmtId="2" fontId="1" fillId="2" borderId="1" xfId="1" applyNumberFormat="1" applyFont="1" applyFill="1" applyBorder="1" applyAlignment="1">
      <alignment horizontal="right" vertical="top"/>
    </xf>
    <xf numFmtId="9" fontId="3" fillId="2" borderId="2" xfId="1" applyNumberFormat="1" applyFont="1" applyFill="1" applyBorder="1" applyAlignment="1">
      <alignment horizontal="center" vertical="top"/>
    </xf>
    <xf numFmtId="0" fontId="1" fillId="2" borderId="2" xfId="1" applyFont="1" applyFill="1" applyBorder="1" applyAlignment="1">
      <alignment horizontal="left" vertical="top"/>
    </xf>
    <xf numFmtId="0" fontId="1" fillId="2" borderId="1" xfId="1" applyFont="1" applyFill="1" applyBorder="1" applyAlignment="1">
      <alignment horizontal="left" vertical="top"/>
    </xf>
    <xf numFmtId="0" fontId="3" fillId="2" borderId="0" xfId="1" applyFont="1" applyFill="1" applyAlignment="1">
      <alignment wrapText="1"/>
    </xf>
    <xf numFmtId="0" fontId="3" fillId="2" borderId="0" xfId="1" applyFont="1" applyFill="1" applyAlignment="1">
      <alignment horizontal="right" wrapText="1"/>
    </xf>
    <xf numFmtId="0" fontId="3" fillId="2" borderId="0" xfId="1" applyFont="1" applyFill="1" applyAlignment="1">
      <alignment horizontal="left" vertical="center" wrapText="1"/>
    </xf>
    <xf numFmtId="0" fontId="7" fillId="2" borderId="0" xfId="1" applyFont="1" applyFill="1" applyAlignment="1">
      <alignment horizontal="left" vertical="center" wrapText="1"/>
    </xf>
    <xf numFmtId="0" fontId="1" fillId="2" borderId="0" xfId="1" applyFont="1" applyFill="1" applyAlignment="1">
      <alignment horizontal="left" vertical="center" wrapText="1"/>
    </xf>
    <xf numFmtId="164" fontId="1" fillId="2" borderId="0" xfId="1" applyNumberFormat="1" applyFont="1" applyFill="1" applyAlignment="1">
      <alignment horizontal="right" vertical="center"/>
    </xf>
    <xf numFmtId="0" fontId="7" fillId="2" borderId="0" xfId="1" applyFont="1" applyFill="1" applyAlignment="1">
      <alignment horizontal="left" vertical="center"/>
    </xf>
    <xf numFmtId="0" fontId="6" fillId="2" borderId="4" xfId="1" applyFont="1" applyFill="1" applyBorder="1"/>
    <xf numFmtId="9" fontId="8" fillId="2" borderId="0" xfId="1" applyNumberFormat="1" applyFont="1" applyFill="1"/>
    <xf numFmtId="164" fontId="5" fillId="2" borderId="5" xfId="1" applyNumberFormat="1" applyFont="1" applyFill="1" applyBorder="1" applyAlignment="1">
      <alignment horizontal="right" vertical="center"/>
    </xf>
    <xf numFmtId="0" fontId="3" fillId="0" borderId="5" xfId="1" applyFont="1" applyBorder="1"/>
    <xf numFmtId="0" fontId="6" fillId="2" borderId="3" xfId="1" applyFont="1" applyFill="1" applyBorder="1"/>
    <xf numFmtId="0" fontId="20" fillId="2" borderId="0" xfId="1" applyFont="1" applyFill="1" applyAlignment="1">
      <alignment horizontal="left" vertical="top" wrapText="1"/>
    </xf>
    <xf numFmtId="0" fontId="20" fillId="2" borderId="0" xfId="1" applyFont="1" applyFill="1" applyAlignment="1">
      <alignment horizontal="left" vertical="center"/>
    </xf>
    <xf numFmtId="0" fontId="21" fillId="2" borderId="0" xfId="1" applyFont="1" applyFill="1" applyAlignment="1">
      <alignment horizontal="center" wrapText="1"/>
    </xf>
    <xf numFmtId="0" fontId="21" fillId="2" borderId="2" xfId="1" applyFont="1" applyFill="1" applyBorder="1" applyAlignment="1">
      <alignment horizontal="left" vertical="top" wrapText="1"/>
    </xf>
    <xf numFmtId="0" fontId="21" fillId="2" borderId="0" xfId="1" applyFont="1" applyFill="1" applyAlignment="1">
      <alignment horizontal="left" vertical="top" wrapText="1"/>
    </xf>
  </cellXfs>
  <cellStyles count="4">
    <cellStyle name="Měna 2" xfId="3" xr:uid="{2AECA719-0895-F74C-9117-E5A0046D19B5}"/>
    <cellStyle name="Normální" xfId="0" builtinId="0"/>
    <cellStyle name="Normální 2" xfId="1" xr:uid="{5FE04AEC-7D69-8648-BA6A-AFDBCD55991B}"/>
    <cellStyle name="Normální 3" xfId="2" xr:uid="{9C10B519-6F0C-ED4E-A0A2-DC284E6E8822}"/>
  </cellStyles>
  <dxfs count="15">
    <dxf>
      <font>
        <color theme="0" tint="-0.14996795556505021"/>
      </font>
    </dxf>
    <dxf>
      <border>
        <top style="thin">
          <color theme="0" tint="-0.499984740745262"/>
        </top>
        <vertical/>
        <horizontal/>
      </border>
    </dxf>
    <dxf>
      <border>
        <top style="thin">
          <color theme="0" tint="-0.499984740745262"/>
        </top>
        <vertical/>
        <horizontal/>
      </border>
    </dxf>
    <dxf>
      <border>
        <top style="thin">
          <color theme="0" tint="-0.499984740745262"/>
        </top>
        <vertical/>
        <horizontal/>
      </border>
    </dxf>
    <dxf>
      <font>
        <color theme="0" tint="-0.14996795556505021"/>
      </font>
    </dxf>
    <dxf>
      <font>
        <color theme="0" tint="-0.14996795556505021"/>
      </font>
    </dxf>
    <dxf>
      <border>
        <top style="thin">
          <color theme="0" tint="-0.499984740745262"/>
        </top>
        <vertical/>
        <horizontal/>
      </border>
    </dxf>
    <dxf>
      <font>
        <color theme="0" tint="-0.14996795556505021"/>
      </font>
    </dxf>
    <dxf>
      <border>
        <top style="thin">
          <color theme="0" tint="-0.499984740745262"/>
        </top>
        <vertical/>
        <horizontal/>
      </border>
    </dxf>
    <dxf>
      <font>
        <color theme="0" tint="-0.14996795556505021"/>
      </font>
    </dxf>
    <dxf>
      <border>
        <top style="thin">
          <color theme="0" tint="-0.499984740745262"/>
        </top>
        <vertical/>
        <horizontal/>
      </border>
    </dxf>
    <dxf>
      <font>
        <color theme="0" tint="-0.14996795556505021"/>
      </font>
    </dxf>
    <dxf>
      <border>
        <top style="thin">
          <color theme="0" tint="-0.499984740745262"/>
        </top>
        <vertical/>
        <horizontal/>
      </border>
    </dxf>
    <dxf>
      <font>
        <color theme="0" tint="-0.14996795556505021"/>
      </font>
    </dxf>
    <dxf>
      <border>
        <top style="thin">
          <color theme="0" tint="-0.499984740745262"/>
        </top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petrbaar/Desktop/C:/Stavitel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74ADB0-BE92-AB43-9C22-28ACDC13AFD2}">
  <sheetPr>
    <tabColor theme="0" tint="-0.14999847407452621"/>
    <pageSetUpPr fitToPage="1"/>
  </sheetPr>
  <dimension ref="A1:J25"/>
  <sheetViews>
    <sheetView tabSelected="1" zoomScale="125" workbookViewId="0">
      <selection activeCell="H14" sqref="H14:J14"/>
    </sheetView>
  </sheetViews>
  <sheetFormatPr baseColWidth="10" defaultRowHeight="18" x14ac:dyDescent="0.2"/>
  <cols>
    <col min="1" max="1" width="10.83203125" style="46"/>
    <col min="2" max="2" width="38.1640625" style="46" customWidth="1"/>
    <col min="3" max="16384" width="10.83203125" style="46"/>
  </cols>
  <sheetData>
    <row r="1" spans="1:10" s="55" customFormat="1" ht="16" x14ac:dyDescent="0.15">
      <c r="A1" s="58"/>
      <c r="C1" s="58"/>
      <c r="D1" s="58"/>
    </row>
    <row r="2" spans="1:10" s="55" customFormat="1" ht="16" x14ac:dyDescent="0.15">
      <c r="A2" s="58"/>
      <c r="B2" s="55" t="s">
        <v>107</v>
      </c>
      <c r="C2" s="55" t="s">
        <v>108</v>
      </c>
      <c r="D2" s="58"/>
    </row>
    <row r="3" spans="1:10" s="55" customFormat="1" ht="16" x14ac:dyDescent="0.15">
      <c r="A3" s="58"/>
      <c r="B3" s="55" t="s">
        <v>106</v>
      </c>
      <c r="C3" s="61" t="s">
        <v>112</v>
      </c>
      <c r="D3" s="61"/>
      <c r="E3" s="61"/>
      <c r="F3" s="61"/>
      <c r="G3" s="61"/>
      <c r="H3" s="61"/>
      <c r="I3" s="61"/>
      <c r="J3" s="61"/>
    </row>
    <row r="4" spans="1:10" s="55" customFormat="1" ht="16" x14ac:dyDescent="0.15">
      <c r="A4" s="58"/>
      <c r="C4" s="61"/>
      <c r="D4" s="61"/>
      <c r="E4" s="61"/>
      <c r="F4" s="61"/>
      <c r="G4" s="61"/>
      <c r="H4" s="61"/>
      <c r="I4" s="61"/>
      <c r="J4" s="61"/>
    </row>
    <row r="5" spans="1:10" s="55" customFormat="1" ht="16" x14ac:dyDescent="0.15">
      <c r="A5" s="58"/>
      <c r="B5" s="55" t="s">
        <v>105</v>
      </c>
      <c r="C5" s="58"/>
      <c r="D5" s="58"/>
    </row>
    <row r="6" spans="1:10" s="55" customFormat="1" ht="23" customHeight="1" x14ac:dyDescent="0.15">
      <c r="A6" s="58"/>
      <c r="B6" s="59" t="s">
        <v>104</v>
      </c>
      <c r="C6" s="62"/>
      <c r="D6" s="63"/>
      <c r="E6" s="63"/>
      <c r="F6" s="63"/>
      <c r="G6" s="63"/>
      <c r="H6" s="63"/>
      <c r="I6" s="63"/>
      <c r="J6" s="64"/>
    </row>
    <row r="7" spans="1:10" s="55" customFormat="1" ht="23" customHeight="1" x14ac:dyDescent="0.15">
      <c r="A7" s="58"/>
      <c r="B7" s="59" t="s">
        <v>103</v>
      </c>
      <c r="C7" s="65"/>
      <c r="D7" s="66"/>
      <c r="E7" s="66"/>
      <c r="F7" s="66"/>
      <c r="G7" s="66"/>
      <c r="H7" s="66"/>
      <c r="I7" s="66"/>
      <c r="J7" s="67"/>
    </row>
    <row r="8" spans="1:10" s="55" customFormat="1" ht="23" customHeight="1" x14ac:dyDescent="0.15">
      <c r="A8" s="58"/>
      <c r="B8" s="59" t="s">
        <v>102</v>
      </c>
      <c r="C8" s="68"/>
      <c r="D8" s="69"/>
      <c r="E8" s="69"/>
      <c r="F8" s="69"/>
      <c r="G8" s="69"/>
      <c r="H8" s="69"/>
      <c r="I8" s="69"/>
      <c r="J8" s="70"/>
    </row>
    <row r="9" spans="1:10" s="55" customFormat="1" ht="17" thickBot="1" x14ac:dyDescent="0.2">
      <c r="A9" s="58"/>
      <c r="B9" s="56"/>
      <c r="C9" s="57"/>
      <c r="D9" s="57"/>
      <c r="E9" s="56"/>
      <c r="F9" s="56"/>
      <c r="G9" s="56"/>
      <c r="H9" s="56"/>
      <c r="I9" s="56"/>
      <c r="J9" s="56"/>
    </row>
    <row r="10" spans="1:10" s="52" customFormat="1" ht="21" customHeight="1" thickTop="1" thickBot="1" x14ac:dyDescent="0.2">
      <c r="A10" s="54"/>
      <c r="B10" s="53" t="s">
        <v>101</v>
      </c>
      <c r="C10" s="53"/>
      <c r="D10" s="53"/>
      <c r="E10" s="53"/>
      <c r="F10" s="53"/>
      <c r="G10" s="53"/>
      <c r="H10" s="53"/>
      <c r="I10" s="53"/>
      <c r="J10" s="53"/>
    </row>
    <row r="11" spans="1:10" s="47" customFormat="1" ht="8" customHeight="1" thickTop="1" x14ac:dyDescent="0.2">
      <c r="B11" s="51"/>
      <c r="C11" s="51"/>
      <c r="D11" s="51"/>
      <c r="E11" s="51"/>
      <c r="F11" s="51"/>
      <c r="G11" s="51"/>
      <c r="H11" s="51"/>
      <c r="I11" s="51"/>
      <c r="J11" s="51"/>
    </row>
    <row r="12" spans="1:10" s="47" customFormat="1" ht="42" customHeight="1" x14ac:dyDescent="0.2">
      <c r="B12" s="84" t="s">
        <v>34</v>
      </c>
      <c r="C12" s="84"/>
      <c r="D12" s="84"/>
      <c r="E12" s="84"/>
      <c r="F12" s="84"/>
      <c r="G12" s="84"/>
      <c r="H12" s="72">
        <f>'Cvičná kuchyňka'!J2</f>
        <v>0</v>
      </c>
      <c r="I12" s="72"/>
      <c r="J12" s="72"/>
    </row>
    <row r="13" spans="1:10" s="47" customFormat="1" ht="42" customHeight="1" x14ac:dyDescent="0.2">
      <c r="B13" s="84" t="s">
        <v>83</v>
      </c>
      <c r="C13" s="84"/>
      <c r="D13" s="84"/>
      <c r="E13" s="84"/>
      <c r="F13" s="84"/>
      <c r="G13" s="84"/>
      <c r="H13" s="72">
        <f>'Přípravná a konzumní místnost'!J2</f>
        <v>0</v>
      </c>
      <c r="I13" s="72"/>
      <c r="J13" s="72"/>
    </row>
    <row r="14" spans="1:10" s="47" customFormat="1" ht="42" customHeight="1" x14ac:dyDescent="0.2">
      <c r="B14" s="50" t="s">
        <v>96</v>
      </c>
      <c r="C14" s="50"/>
      <c r="D14" s="50"/>
      <c r="E14" s="50"/>
      <c r="F14" s="50"/>
      <c r="G14" s="50"/>
      <c r="H14" s="72">
        <f>Dílny!I2</f>
        <v>0</v>
      </c>
      <c r="I14" s="72"/>
      <c r="J14" s="72"/>
    </row>
    <row r="15" spans="1:10" s="47" customFormat="1" ht="42" customHeight="1" x14ac:dyDescent="0.2">
      <c r="B15" s="49" t="s">
        <v>109</v>
      </c>
      <c r="C15" s="49"/>
      <c r="D15" s="49"/>
      <c r="E15" s="49"/>
      <c r="F15" s="49"/>
      <c r="G15" s="49"/>
      <c r="H15" s="82">
        <f>SUM(H12:J14)</f>
        <v>0</v>
      </c>
      <c r="I15" s="82"/>
      <c r="J15" s="82"/>
    </row>
    <row r="16" spans="1:10" s="47" customFormat="1" ht="42" customHeight="1" x14ac:dyDescent="0.2">
      <c r="B16" s="48" t="s">
        <v>100</v>
      </c>
      <c r="C16" s="48"/>
      <c r="D16" s="48"/>
      <c r="E16" s="48"/>
      <c r="F16" s="48"/>
      <c r="G16" s="48"/>
      <c r="H16" s="83">
        <f>H15*0.21</f>
        <v>0</v>
      </c>
      <c r="I16" s="83"/>
      <c r="J16" s="83"/>
    </row>
    <row r="17" spans="2:10" s="47" customFormat="1" ht="42" customHeight="1" x14ac:dyDescent="0.2">
      <c r="B17" s="48" t="s">
        <v>110</v>
      </c>
      <c r="C17" s="48"/>
      <c r="D17" s="48"/>
      <c r="E17" s="48"/>
      <c r="F17" s="48"/>
      <c r="G17" s="48"/>
      <c r="H17" s="83">
        <f>SUM(H15:J16)</f>
        <v>0</v>
      </c>
      <c r="I17" s="83"/>
      <c r="J17" s="83"/>
    </row>
    <row r="18" spans="2:10" s="47" customFormat="1" ht="16" x14ac:dyDescent="0.2"/>
    <row r="19" spans="2:10" s="47" customFormat="1" ht="16" x14ac:dyDescent="0.2"/>
    <row r="20" spans="2:10" s="47" customFormat="1" ht="16" x14ac:dyDescent="0.2">
      <c r="B20" s="47" t="s">
        <v>99</v>
      </c>
      <c r="G20" s="71"/>
      <c r="H20" s="71"/>
      <c r="I20" s="71"/>
      <c r="J20" s="71"/>
    </row>
    <row r="21" spans="2:10" s="47" customFormat="1" ht="16" x14ac:dyDescent="0.2">
      <c r="B21" s="47" t="s">
        <v>98</v>
      </c>
      <c r="G21" s="60"/>
      <c r="H21" s="60"/>
      <c r="I21" s="60"/>
      <c r="J21" s="60"/>
    </row>
    <row r="22" spans="2:10" s="47" customFormat="1" ht="16" x14ac:dyDescent="0.2">
      <c r="B22" s="47" t="s">
        <v>97</v>
      </c>
      <c r="G22" s="73"/>
      <c r="H22" s="74"/>
      <c r="I22" s="74"/>
      <c r="J22" s="75"/>
    </row>
    <row r="23" spans="2:10" s="47" customFormat="1" ht="16" x14ac:dyDescent="0.2">
      <c r="G23" s="76"/>
      <c r="H23" s="77"/>
      <c r="I23" s="77"/>
      <c r="J23" s="78"/>
    </row>
    <row r="24" spans="2:10" s="47" customFormat="1" ht="16" x14ac:dyDescent="0.2">
      <c r="G24" s="76"/>
      <c r="H24" s="77"/>
      <c r="I24" s="77"/>
      <c r="J24" s="78"/>
    </row>
    <row r="25" spans="2:10" s="47" customFormat="1" ht="16" x14ac:dyDescent="0.2">
      <c r="G25" s="79"/>
      <c r="H25" s="80"/>
      <c r="I25" s="80"/>
      <c r="J25" s="81"/>
    </row>
  </sheetData>
  <mergeCells count="14">
    <mergeCell ref="G22:J25"/>
    <mergeCell ref="H15:J15"/>
    <mergeCell ref="H16:J16"/>
    <mergeCell ref="B12:G12"/>
    <mergeCell ref="H12:J12"/>
    <mergeCell ref="B13:G13"/>
    <mergeCell ref="H13:J13"/>
    <mergeCell ref="H17:J17"/>
    <mergeCell ref="C3:J4"/>
    <mergeCell ref="C6:J6"/>
    <mergeCell ref="C7:J7"/>
    <mergeCell ref="C8:J8"/>
    <mergeCell ref="G20:J20"/>
    <mergeCell ref="H14:J14"/>
  </mergeCells>
  <pageMargins left="0.7" right="0.7" top="0.78740157499999996" bottom="0.78740157499999996" header="0.3" footer="0.3"/>
  <pageSetup paperSize="9" scale="65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75B3F-A480-E543-9494-34DBBF0F8CBD}">
  <sheetPr>
    <pageSetUpPr fitToPage="1"/>
  </sheetPr>
  <dimension ref="A1:W60"/>
  <sheetViews>
    <sheetView zoomScaleNormal="100" workbookViewId="0"/>
  </sheetViews>
  <sheetFormatPr baseColWidth="10" defaultColWidth="9.1640625" defaultRowHeight="26" x14ac:dyDescent="0.25"/>
  <cols>
    <col min="1" max="2" width="8.6640625" style="44" customWidth="1"/>
    <col min="3" max="3" width="10.6640625" style="6" customWidth="1"/>
    <col min="4" max="4" width="49.6640625" style="90" customWidth="1"/>
    <col min="5" max="5" width="65.6640625" style="111" customWidth="1"/>
    <col min="6" max="6" width="8.6640625" style="89" customWidth="1"/>
    <col min="7" max="7" width="17.6640625" style="89" customWidth="1"/>
    <col min="8" max="8" width="8.6640625" style="89" customWidth="1"/>
    <col min="9" max="9" width="17.6640625" style="89" customWidth="1"/>
    <col min="10" max="10" width="28.6640625" style="44" customWidth="1"/>
    <col min="11" max="19" width="8.5" style="88" hidden="1" customWidth="1"/>
    <col min="20" max="20" width="8.5" style="24" customWidth="1"/>
    <col min="21" max="22" width="9.1640625" style="24"/>
    <col min="23" max="23" width="17.33203125" style="24" customWidth="1"/>
    <col min="24" max="16384" width="9.1640625" style="24"/>
  </cols>
  <sheetData>
    <row r="1" spans="1:23" ht="37.5" customHeight="1" x14ac:dyDescent="0.4">
      <c r="A1" s="2" t="s">
        <v>34</v>
      </c>
      <c r="B1" s="101"/>
      <c r="C1" s="33"/>
      <c r="D1" s="5"/>
      <c r="E1" s="107"/>
      <c r="F1" s="1"/>
      <c r="G1" s="4"/>
      <c r="H1" s="4"/>
      <c r="I1" s="4"/>
    </row>
    <row r="2" spans="1:23" ht="28" x14ac:dyDescent="0.4">
      <c r="B2" s="101"/>
      <c r="C2" s="33"/>
      <c r="D2" s="5"/>
      <c r="E2" s="108"/>
      <c r="F2" s="43" t="s">
        <v>0</v>
      </c>
      <c r="G2" s="106"/>
      <c r="H2" s="106"/>
      <c r="I2" s="105"/>
      <c r="J2" s="104">
        <f>SUM(I7:I49)</f>
        <v>0</v>
      </c>
    </row>
    <row r="3" spans="1:23" ht="28" x14ac:dyDescent="0.4">
      <c r="B3" s="101"/>
      <c r="C3" s="33"/>
      <c r="D3" s="5"/>
      <c r="E3" s="108"/>
      <c r="F3" s="39" t="s">
        <v>82</v>
      </c>
      <c r="G3" s="103"/>
      <c r="H3" s="1"/>
      <c r="I3" s="86">
        <f>J2*0.21</f>
        <v>0</v>
      </c>
      <c r="J3" s="86"/>
    </row>
    <row r="4" spans="1:23" ht="28" x14ac:dyDescent="0.4">
      <c r="B4" s="101"/>
      <c r="C4" s="33"/>
      <c r="D4" s="5"/>
      <c r="E4" s="108"/>
      <c r="F4" s="36" t="s">
        <v>8</v>
      </c>
      <c r="G4" s="102"/>
      <c r="H4" s="102"/>
      <c r="I4" s="87">
        <f>J2+I3</f>
        <v>0</v>
      </c>
      <c r="J4" s="87"/>
      <c r="V4" s="86"/>
      <c r="W4" s="86"/>
    </row>
    <row r="5" spans="1:23" ht="28" x14ac:dyDescent="0.4">
      <c r="B5" s="101"/>
      <c r="C5" s="33"/>
      <c r="D5" s="5"/>
      <c r="E5" s="108"/>
      <c r="F5" s="1"/>
      <c r="G5" s="1"/>
      <c r="H5" s="1"/>
      <c r="I5" s="1"/>
      <c r="J5" s="100"/>
    </row>
    <row r="6" spans="1:23" s="95" customFormat="1" ht="79" x14ac:dyDescent="0.4">
      <c r="A6" s="99"/>
      <c r="B6" s="98"/>
      <c r="C6" s="97"/>
      <c r="D6" s="28" t="s">
        <v>3</v>
      </c>
      <c r="E6" s="109" t="s">
        <v>4</v>
      </c>
      <c r="F6" s="28" t="s">
        <v>1</v>
      </c>
      <c r="G6" s="27" t="s">
        <v>5</v>
      </c>
      <c r="H6" s="28" t="s">
        <v>2</v>
      </c>
      <c r="I6" s="27" t="s">
        <v>7</v>
      </c>
      <c r="J6" s="26" t="s">
        <v>6</v>
      </c>
      <c r="K6" s="96"/>
      <c r="L6" s="96"/>
      <c r="M6" s="96"/>
      <c r="N6" s="96"/>
      <c r="O6" s="96" t="s">
        <v>1</v>
      </c>
      <c r="P6" s="96" t="s">
        <v>5</v>
      </c>
      <c r="Q6" s="96" t="s">
        <v>2</v>
      </c>
      <c r="R6" s="96" t="s">
        <v>7</v>
      </c>
      <c r="S6" s="96" t="s">
        <v>6</v>
      </c>
    </row>
    <row r="7" spans="1:23" x14ac:dyDescent="0.25">
      <c r="A7" s="94" t="s">
        <v>9</v>
      </c>
      <c r="B7" s="93" t="s">
        <v>44</v>
      </c>
      <c r="C7" s="13"/>
      <c r="D7" s="13"/>
      <c r="E7" s="110" t="s">
        <v>10</v>
      </c>
      <c r="F7" s="19">
        <v>3</v>
      </c>
      <c r="G7" s="45"/>
      <c r="H7" s="92">
        <v>0.21</v>
      </c>
      <c r="I7" s="25">
        <f>G7*F7</f>
        <v>0</v>
      </c>
      <c r="J7" s="91">
        <f>(I7*H7)+I7</f>
        <v>0</v>
      </c>
      <c r="K7" s="88">
        <v>28440</v>
      </c>
      <c r="L7" s="88">
        <v>34412.400000000001</v>
      </c>
      <c r="N7" s="88">
        <v>1</v>
      </c>
    </row>
    <row r="8" spans="1:23" ht="124.5" customHeight="1" x14ac:dyDescent="0.25">
      <c r="A8" s="94" t="s">
        <v>10</v>
      </c>
      <c r="B8" s="93"/>
      <c r="C8" s="13"/>
      <c r="D8" s="13" t="s">
        <v>35</v>
      </c>
      <c r="E8" s="110" t="s">
        <v>114</v>
      </c>
      <c r="F8" s="19"/>
      <c r="G8" s="25" t="s">
        <v>10</v>
      </c>
      <c r="H8" s="92" t="s">
        <v>10</v>
      </c>
      <c r="I8" s="25"/>
      <c r="J8" s="91"/>
      <c r="M8" s="88">
        <v>1</v>
      </c>
      <c r="O8" s="88">
        <v>2</v>
      </c>
      <c r="P8" s="88">
        <v>3980</v>
      </c>
      <c r="Q8" s="88" t="s">
        <v>11</v>
      </c>
      <c r="R8" s="88">
        <v>7960</v>
      </c>
      <c r="S8" s="88">
        <v>9631.6</v>
      </c>
    </row>
    <row r="9" spans="1:23" x14ac:dyDescent="0.25">
      <c r="A9" s="94" t="s">
        <v>12</v>
      </c>
      <c r="B9" s="93" t="s">
        <v>33</v>
      </c>
      <c r="C9" s="13"/>
      <c r="D9" s="13"/>
      <c r="E9" s="110" t="s">
        <v>10</v>
      </c>
      <c r="F9" s="19">
        <v>16</v>
      </c>
      <c r="G9" s="45"/>
      <c r="H9" s="92">
        <v>0.21</v>
      </c>
      <c r="I9" s="25">
        <f>G9*F9</f>
        <v>0</v>
      </c>
      <c r="J9" s="91">
        <f>(I9*H9)+I9</f>
        <v>0</v>
      </c>
      <c r="K9" s="88">
        <v>12900</v>
      </c>
      <c r="L9" s="88">
        <v>15609</v>
      </c>
      <c r="N9" s="88">
        <v>3</v>
      </c>
    </row>
    <row r="10" spans="1:23" ht="188.25" customHeight="1" x14ac:dyDescent="0.25">
      <c r="A10" s="94" t="s">
        <v>10</v>
      </c>
      <c r="B10" s="93"/>
      <c r="C10" s="13"/>
      <c r="D10" s="13" t="s">
        <v>65</v>
      </c>
      <c r="E10" s="110" t="s">
        <v>115</v>
      </c>
      <c r="F10" s="19"/>
      <c r="G10" s="25" t="s">
        <v>10</v>
      </c>
      <c r="H10" s="92" t="s">
        <v>10</v>
      </c>
      <c r="I10" s="25"/>
      <c r="J10" s="91"/>
      <c r="M10" s="88">
        <v>3</v>
      </c>
      <c r="O10" s="88">
        <v>2</v>
      </c>
      <c r="P10" s="88">
        <v>5120</v>
      </c>
      <c r="Q10" s="88" t="s">
        <v>11</v>
      </c>
      <c r="R10" s="88">
        <v>10240</v>
      </c>
      <c r="S10" s="88">
        <v>12390.4</v>
      </c>
    </row>
    <row r="11" spans="1:23" x14ac:dyDescent="0.25">
      <c r="A11" s="94" t="s">
        <v>13</v>
      </c>
      <c r="B11" s="93" t="s">
        <v>33</v>
      </c>
      <c r="C11" s="13"/>
      <c r="D11" s="13"/>
      <c r="E11" s="110" t="s">
        <v>10</v>
      </c>
      <c r="F11" s="19">
        <v>3</v>
      </c>
      <c r="G11" s="45"/>
      <c r="H11" s="92">
        <v>0.21</v>
      </c>
      <c r="I11" s="25">
        <f>G11*F11</f>
        <v>0</v>
      </c>
      <c r="J11" s="91">
        <f>(I11*H11)+I11</f>
        <v>0</v>
      </c>
      <c r="K11" s="88">
        <v>14920</v>
      </c>
      <c r="L11" s="88">
        <v>18053.2</v>
      </c>
      <c r="N11" s="88">
        <v>4</v>
      </c>
    </row>
    <row r="12" spans="1:23" ht="159" customHeight="1" x14ac:dyDescent="0.25">
      <c r="A12" s="94" t="s">
        <v>10</v>
      </c>
      <c r="B12" s="93"/>
      <c r="C12" s="13"/>
      <c r="D12" s="13" t="s">
        <v>36</v>
      </c>
      <c r="E12" s="110" t="s">
        <v>116</v>
      </c>
      <c r="F12" s="19"/>
      <c r="G12" s="25" t="s">
        <v>10</v>
      </c>
      <c r="H12" s="92" t="s">
        <v>10</v>
      </c>
      <c r="I12" s="25"/>
      <c r="J12" s="91"/>
      <c r="M12" s="88">
        <v>4</v>
      </c>
      <c r="O12" s="88">
        <v>4</v>
      </c>
      <c r="P12" s="88">
        <v>2400</v>
      </c>
      <c r="Q12" s="88" t="s">
        <v>11</v>
      </c>
      <c r="R12" s="88">
        <v>9600</v>
      </c>
      <c r="S12" s="88">
        <v>11616</v>
      </c>
    </row>
    <row r="13" spans="1:23" x14ac:dyDescent="0.25">
      <c r="A13" s="94" t="s">
        <v>14</v>
      </c>
      <c r="B13" s="93" t="s">
        <v>46</v>
      </c>
      <c r="C13" s="13"/>
      <c r="D13" s="13"/>
      <c r="E13" s="110" t="s">
        <v>10</v>
      </c>
      <c r="F13" s="19">
        <v>1</v>
      </c>
      <c r="G13" s="45"/>
      <c r="H13" s="92">
        <v>0.21</v>
      </c>
      <c r="I13" s="25">
        <f>G13*F13</f>
        <v>0</v>
      </c>
      <c r="J13" s="91">
        <f>(I13*H13)+I13</f>
        <v>0</v>
      </c>
      <c r="K13" s="88">
        <v>28440</v>
      </c>
      <c r="L13" s="88">
        <v>34412.400000000001</v>
      </c>
      <c r="N13" s="88">
        <v>1</v>
      </c>
    </row>
    <row r="14" spans="1:23" ht="117" customHeight="1" x14ac:dyDescent="0.25">
      <c r="A14" s="94" t="s">
        <v>10</v>
      </c>
      <c r="B14" s="93"/>
      <c r="C14" s="13"/>
      <c r="D14" s="13" t="s">
        <v>45</v>
      </c>
      <c r="E14" s="110" t="s">
        <v>117</v>
      </c>
      <c r="F14" s="19"/>
      <c r="G14" s="25" t="s">
        <v>10</v>
      </c>
      <c r="H14" s="92" t="s">
        <v>10</v>
      </c>
      <c r="I14" s="25"/>
      <c r="J14" s="91"/>
      <c r="M14" s="88">
        <v>1</v>
      </c>
      <c r="O14" s="88">
        <v>2</v>
      </c>
      <c r="P14" s="88">
        <v>3980</v>
      </c>
      <c r="Q14" s="88" t="s">
        <v>11</v>
      </c>
      <c r="R14" s="88">
        <v>7960</v>
      </c>
      <c r="S14" s="88">
        <v>9631.6</v>
      </c>
    </row>
    <row r="15" spans="1:23" x14ac:dyDescent="0.25">
      <c r="A15" s="94" t="s">
        <v>15</v>
      </c>
      <c r="B15" s="93" t="s">
        <v>16</v>
      </c>
      <c r="C15" s="13"/>
      <c r="D15" s="13"/>
      <c r="E15" s="110" t="s">
        <v>10</v>
      </c>
      <c r="F15" s="19">
        <v>1</v>
      </c>
      <c r="G15" s="45"/>
      <c r="H15" s="92">
        <v>0.21</v>
      </c>
      <c r="I15" s="25">
        <f>G15*F15</f>
        <v>0</v>
      </c>
      <c r="J15" s="91">
        <f>(I15*H15)+I15</f>
        <v>0</v>
      </c>
      <c r="K15" s="88">
        <v>10150</v>
      </c>
      <c r="L15" s="88">
        <v>12281.5</v>
      </c>
      <c r="N15" s="88">
        <v>6</v>
      </c>
    </row>
    <row r="16" spans="1:23" ht="65.25" customHeight="1" x14ac:dyDescent="0.25">
      <c r="A16" s="94" t="s">
        <v>10</v>
      </c>
      <c r="B16" s="93"/>
      <c r="C16" s="13" t="s">
        <v>10</v>
      </c>
      <c r="D16" s="13" t="s">
        <v>54</v>
      </c>
      <c r="E16" s="110" t="s">
        <v>118</v>
      </c>
      <c r="F16" s="19"/>
      <c r="G16" s="25" t="s">
        <v>10</v>
      </c>
      <c r="H16" s="92" t="s">
        <v>10</v>
      </c>
      <c r="I16" s="25"/>
      <c r="J16" s="91"/>
      <c r="M16" s="88">
        <v>6</v>
      </c>
      <c r="O16" s="88">
        <v>1</v>
      </c>
      <c r="P16" s="88">
        <v>10150</v>
      </c>
      <c r="Q16" s="88" t="s">
        <v>11</v>
      </c>
      <c r="R16" s="88">
        <v>10150</v>
      </c>
      <c r="S16" s="88">
        <v>12281.5</v>
      </c>
    </row>
    <row r="17" spans="1:19" x14ac:dyDescent="0.25">
      <c r="A17" s="94" t="s">
        <v>17</v>
      </c>
      <c r="B17" s="93" t="s">
        <v>16</v>
      </c>
      <c r="C17" s="13"/>
      <c r="D17" s="13"/>
      <c r="E17" s="110" t="s">
        <v>10</v>
      </c>
      <c r="F17" s="19">
        <v>1</v>
      </c>
      <c r="G17" s="45"/>
      <c r="H17" s="92">
        <v>0.21</v>
      </c>
      <c r="I17" s="25">
        <f>G17*F17</f>
        <v>0</v>
      </c>
      <c r="J17" s="91">
        <f>(I17*H17)+I17</f>
        <v>0</v>
      </c>
      <c r="K17" s="88">
        <v>10150</v>
      </c>
      <c r="L17" s="88">
        <v>12281.5</v>
      </c>
      <c r="N17" s="88">
        <v>6</v>
      </c>
    </row>
    <row r="18" spans="1:19" ht="48.75" customHeight="1" x14ac:dyDescent="0.25">
      <c r="A18" s="94" t="s">
        <v>10</v>
      </c>
      <c r="B18" s="93"/>
      <c r="C18" s="13" t="s">
        <v>10</v>
      </c>
      <c r="D18" s="13" t="s">
        <v>55</v>
      </c>
      <c r="E18" s="110" t="s">
        <v>119</v>
      </c>
      <c r="F18" s="19"/>
      <c r="G18" s="25"/>
      <c r="H18" s="92" t="s">
        <v>10</v>
      </c>
      <c r="I18" s="25"/>
      <c r="J18" s="91"/>
      <c r="M18" s="88">
        <v>6</v>
      </c>
      <c r="O18" s="88">
        <v>1</v>
      </c>
      <c r="P18" s="88">
        <v>10150</v>
      </c>
      <c r="Q18" s="88" t="s">
        <v>11</v>
      </c>
      <c r="R18" s="88">
        <v>10150</v>
      </c>
      <c r="S18" s="88">
        <v>12281.5</v>
      </c>
    </row>
    <row r="19" spans="1:19" x14ac:dyDescent="0.25">
      <c r="A19" s="94" t="s">
        <v>18</v>
      </c>
      <c r="B19" s="93" t="s">
        <v>16</v>
      </c>
      <c r="C19" s="13"/>
      <c r="D19" s="13"/>
      <c r="E19" s="110" t="s">
        <v>10</v>
      </c>
      <c r="F19" s="19">
        <v>1</v>
      </c>
      <c r="G19" s="45"/>
      <c r="H19" s="92">
        <v>0.21</v>
      </c>
      <c r="I19" s="25">
        <f>G19*F19</f>
        <v>0</v>
      </c>
      <c r="J19" s="91">
        <f>(I19*H19)+I19</f>
        <v>0</v>
      </c>
      <c r="K19" s="88">
        <v>10150</v>
      </c>
      <c r="L19" s="88">
        <v>12281.5</v>
      </c>
      <c r="N19" s="88">
        <v>6</v>
      </c>
    </row>
    <row r="20" spans="1:19" ht="48.75" customHeight="1" x14ac:dyDescent="0.25">
      <c r="A20" s="94" t="s">
        <v>10</v>
      </c>
      <c r="B20" s="93"/>
      <c r="C20" s="13" t="s">
        <v>10</v>
      </c>
      <c r="D20" s="13" t="s">
        <v>56</v>
      </c>
      <c r="E20" s="110" t="s">
        <v>119</v>
      </c>
      <c r="F20" s="19"/>
      <c r="G20" s="25"/>
      <c r="H20" s="92" t="s">
        <v>10</v>
      </c>
      <c r="I20" s="25"/>
      <c r="J20" s="91"/>
      <c r="M20" s="88">
        <v>6</v>
      </c>
      <c r="O20" s="88">
        <v>1</v>
      </c>
      <c r="P20" s="88">
        <v>10150</v>
      </c>
      <c r="Q20" s="88" t="s">
        <v>11</v>
      </c>
      <c r="R20" s="88">
        <v>10150</v>
      </c>
      <c r="S20" s="88">
        <v>12281.5</v>
      </c>
    </row>
    <row r="21" spans="1:19" x14ac:dyDescent="0.25">
      <c r="A21" s="94" t="s">
        <v>19</v>
      </c>
      <c r="B21" s="93" t="s">
        <v>16</v>
      </c>
      <c r="C21" s="13"/>
      <c r="D21" s="13"/>
      <c r="E21" s="110" t="s">
        <v>10</v>
      </c>
      <c r="F21" s="19">
        <v>1</v>
      </c>
      <c r="G21" s="45"/>
      <c r="H21" s="92">
        <v>0.21</v>
      </c>
      <c r="I21" s="25">
        <f>G21*F21</f>
        <v>0</v>
      </c>
      <c r="J21" s="91">
        <f>(I21*H21)+I21</f>
        <v>0</v>
      </c>
      <c r="K21" s="88">
        <v>10150</v>
      </c>
      <c r="L21" s="88">
        <v>12281.5</v>
      </c>
      <c r="N21" s="88">
        <v>6</v>
      </c>
    </row>
    <row r="22" spans="1:19" ht="64.5" customHeight="1" x14ac:dyDescent="0.25">
      <c r="A22" s="94" t="s">
        <v>10</v>
      </c>
      <c r="B22" s="93"/>
      <c r="C22" s="13" t="s">
        <v>10</v>
      </c>
      <c r="D22" s="13" t="s">
        <v>57</v>
      </c>
      <c r="E22" s="110" t="s">
        <v>120</v>
      </c>
      <c r="F22" s="19"/>
      <c r="G22" s="25"/>
      <c r="H22" s="92" t="s">
        <v>10</v>
      </c>
      <c r="I22" s="25"/>
      <c r="J22" s="91"/>
      <c r="M22" s="88">
        <v>6</v>
      </c>
      <c r="O22" s="88">
        <v>1</v>
      </c>
      <c r="P22" s="88">
        <v>10150</v>
      </c>
      <c r="Q22" s="88" t="s">
        <v>11</v>
      </c>
      <c r="R22" s="88">
        <v>10150</v>
      </c>
      <c r="S22" s="88">
        <v>12281.5</v>
      </c>
    </row>
    <row r="23" spans="1:19" x14ac:dyDescent="0.25">
      <c r="A23" s="94" t="s">
        <v>20</v>
      </c>
      <c r="B23" s="93" t="s">
        <v>58</v>
      </c>
      <c r="C23" s="13"/>
      <c r="D23" s="13"/>
      <c r="E23" s="110" t="s">
        <v>10</v>
      </c>
      <c r="F23" s="19">
        <v>9</v>
      </c>
      <c r="G23" s="45"/>
      <c r="H23" s="92">
        <v>0.21</v>
      </c>
      <c r="I23" s="25">
        <f>G23*F23</f>
        <v>0</v>
      </c>
      <c r="J23" s="91">
        <f>(I23*H23)+I23</f>
        <v>0</v>
      </c>
      <c r="K23" s="88">
        <v>13480</v>
      </c>
      <c r="L23" s="88">
        <v>16310.8</v>
      </c>
      <c r="N23" s="88">
        <v>7</v>
      </c>
    </row>
    <row r="24" spans="1:19" ht="114" x14ac:dyDescent="0.25">
      <c r="A24" s="94" t="s">
        <v>10</v>
      </c>
      <c r="B24" s="93"/>
      <c r="C24" s="13"/>
      <c r="D24" s="13" t="s">
        <v>59</v>
      </c>
      <c r="E24" s="110" t="s">
        <v>121</v>
      </c>
      <c r="F24" s="19"/>
      <c r="G24" s="25" t="s">
        <v>10</v>
      </c>
      <c r="H24" s="92" t="s">
        <v>10</v>
      </c>
      <c r="I24" s="25"/>
      <c r="J24" s="91"/>
      <c r="M24" s="88">
        <v>7</v>
      </c>
      <c r="O24" s="88">
        <v>4</v>
      </c>
      <c r="P24" s="88">
        <v>2040</v>
      </c>
      <c r="Q24" s="88" t="s">
        <v>11</v>
      </c>
      <c r="R24" s="88">
        <v>8160</v>
      </c>
      <c r="S24" s="88">
        <v>9873.6</v>
      </c>
    </row>
    <row r="25" spans="1:19" x14ac:dyDescent="0.25">
      <c r="A25" s="94" t="s">
        <v>22</v>
      </c>
      <c r="B25" s="93" t="s">
        <v>60</v>
      </c>
      <c r="C25" s="13"/>
      <c r="D25" s="13"/>
      <c r="E25" s="110"/>
      <c r="F25" s="19">
        <v>3</v>
      </c>
      <c r="G25" s="45"/>
      <c r="H25" s="92">
        <v>0.21</v>
      </c>
      <c r="I25" s="25">
        <f>G25*F25</f>
        <v>0</v>
      </c>
      <c r="J25" s="91">
        <f>(I25*H25)+I25</f>
        <v>0</v>
      </c>
      <c r="K25" s="88">
        <v>13480</v>
      </c>
      <c r="L25" s="88">
        <v>16310.8</v>
      </c>
      <c r="N25" s="88">
        <v>7</v>
      </c>
    </row>
    <row r="26" spans="1:19" ht="133" x14ac:dyDescent="0.25">
      <c r="A26" s="94" t="s">
        <v>10</v>
      </c>
      <c r="B26" s="93"/>
      <c r="C26" s="13"/>
      <c r="D26" s="13" t="s">
        <v>61</v>
      </c>
      <c r="E26" s="110" t="s">
        <v>122</v>
      </c>
      <c r="F26" s="19"/>
      <c r="G26" s="25" t="s">
        <v>10</v>
      </c>
      <c r="H26" s="92" t="s">
        <v>10</v>
      </c>
      <c r="I26" s="25"/>
      <c r="J26" s="91"/>
      <c r="M26" s="88">
        <v>7</v>
      </c>
      <c r="O26" s="88">
        <v>4</v>
      </c>
      <c r="P26" s="88">
        <v>2040</v>
      </c>
      <c r="Q26" s="88" t="s">
        <v>11</v>
      </c>
      <c r="R26" s="88">
        <v>8160</v>
      </c>
      <c r="S26" s="88">
        <v>9873.6</v>
      </c>
    </row>
    <row r="27" spans="1:19" x14ac:dyDescent="0.25">
      <c r="A27" s="94" t="s">
        <v>24</v>
      </c>
      <c r="B27" s="93" t="s">
        <v>62</v>
      </c>
      <c r="C27" s="13"/>
      <c r="D27" s="13"/>
      <c r="E27" s="110" t="s">
        <v>10</v>
      </c>
      <c r="F27" s="19">
        <v>1</v>
      </c>
      <c r="G27" s="45"/>
      <c r="H27" s="92">
        <v>0.21</v>
      </c>
      <c r="I27" s="25">
        <f>G27*F27</f>
        <v>0</v>
      </c>
      <c r="J27" s="91">
        <f>(I27*H27)+I27</f>
        <v>0</v>
      </c>
      <c r="K27" s="88">
        <v>13480</v>
      </c>
      <c r="L27" s="88">
        <v>16310.8</v>
      </c>
      <c r="N27" s="88">
        <v>7</v>
      </c>
    </row>
    <row r="28" spans="1:19" ht="133" x14ac:dyDescent="0.25">
      <c r="A28" s="94" t="s">
        <v>10</v>
      </c>
      <c r="B28" s="93"/>
      <c r="C28" s="13"/>
      <c r="D28" s="13" t="s">
        <v>47</v>
      </c>
      <c r="E28" s="110" t="s">
        <v>123</v>
      </c>
      <c r="F28" s="19"/>
      <c r="G28" s="25" t="s">
        <v>10</v>
      </c>
      <c r="H28" s="92" t="s">
        <v>10</v>
      </c>
      <c r="I28" s="25"/>
      <c r="J28" s="91"/>
      <c r="M28" s="88">
        <v>7</v>
      </c>
      <c r="O28" s="88">
        <v>4</v>
      </c>
      <c r="P28" s="88">
        <v>2040</v>
      </c>
      <c r="Q28" s="88" t="s">
        <v>11</v>
      </c>
      <c r="R28" s="88">
        <v>8160</v>
      </c>
      <c r="S28" s="88">
        <v>9873.6</v>
      </c>
    </row>
    <row r="29" spans="1:19" x14ac:dyDescent="0.25">
      <c r="A29" s="94" t="s">
        <v>25</v>
      </c>
      <c r="B29" s="93" t="s">
        <v>62</v>
      </c>
      <c r="C29" s="13"/>
      <c r="D29" s="13"/>
      <c r="E29" s="110" t="s">
        <v>10</v>
      </c>
      <c r="F29" s="19">
        <v>1</v>
      </c>
      <c r="G29" s="45"/>
      <c r="H29" s="92">
        <v>0.21</v>
      </c>
      <c r="I29" s="25">
        <f>G29*F29</f>
        <v>0</v>
      </c>
      <c r="J29" s="91">
        <f>(I29*H29)+I29</f>
        <v>0</v>
      </c>
      <c r="K29" s="88">
        <v>13480</v>
      </c>
      <c r="L29" s="88">
        <v>16310.8</v>
      </c>
      <c r="N29" s="88">
        <v>7</v>
      </c>
    </row>
    <row r="30" spans="1:19" ht="133" x14ac:dyDescent="0.25">
      <c r="A30" s="94" t="s">
        <v>10</v>
      </c>
      <c r="B30" s="93"/>
      <c r="C30" s="13"/>
      <c r="D30" s="13" t="s">
        <v>63</v>
      </c>
      <c r="E30" s="110" t="s">
        <v>124</v>
      </c>
      <c r="F30" s="19"/>
      <c r="G30" s="25" t="s">
        <v>10</v>
      </c>
      <c r="H30" s="92" t="s">
        <v>10</v>
      </c>
      <c r="I30" s="25"/>
      <c r="J30" s="91"/>
      <c r="M30" s="88">
        <v>7</v>
      </c>
      <c r="O30" s="88">
        <v>4</v>
      </c>
      <c r="P30" s="88">
        <v>2040</v>
      </c>
      <c r="Q30" s="88" t="s">
        <v>11</v>
      </c>
      <c r="R30" s="88">
        <v>8160</v>
      </c>
      <c r="S30" s="88">
        <v>9873.6</v>
      </c>
    </row>
    <row r="31" spans="1:19" x14ac:dyDescent="0.25">
      <c r="A31" s="94" t="s">
        <v>26</v>
      </c>
      <c r="B31" s="93" t="s">
        <v>38</v>
      </c>
      <c r="C31" s="13"/>
      <c r="D31" s="13"/>
      <c r="E31" s="110" t="s">
        <v>10</v>
      </c>
      <c r="F31" s="19">
        <v>2</v>
      </c>
      <c r="G31" s="45"/>
      <c r="H31" s="92">
        <v>0.21</v>
      </c>
      <c r="I31" s="25">
        <f>G31*F31</f>
        <v>0</v>
      </c>
      <c r="J31" s="91">
        <f>(I31*H31)+I31</f>
        <v>0</v>
      </c>
      <c r="K31" s="88">
        <v>14920</v>
      </c>
      <c r="L31" s="88">
        <v>18053.2</v>
      </c>
      <c r="N31" s="88">
        <v>4</v>
      </c>
    </row>
    <row r="32" spans="1:19" ht="198" customHeight="1" x14ac:dyDescent="0.25">
      <c r="A32" s="94" t="s">
        <v>10</v>
      </c>
      <c r="B32" s="93"/>
      <c r="C32" s="13"/>
      <c r="D32" s="13" t="s">
        <v>64</v>
      </c>
      <c r="E32" s="110" t="s">
        <v>125</v>
      </c>
      <c r="F32" s="19"/>
      <c r="G32" s="25" t="s">
        <v>10</v>
      </c>
      <c r="H32" s="92" t="s">
        <v>10</v>
      </c>
      <c r="I32" s="25"/>
      <c r="J32" s="91"/>
      <c r="M32" s="88">
        <v>4</v>
      </c>
      <c r="O32" s="88">
        <v>4</v>
      </c>
      <c r="P32" s="88">
        <v>2400</v>
      </c>
      <c r="Q32" s="88" t="s">
        <v>11</v>
      </c>
      <c r="R32" s="88">
        <v>9600</v>
      </c>
      <c r="S32" s="88">
        <v>11616</v>
      </c>
    </row>
    <row r="33" spans="1:19" x14ac:dyDescent="0.25">
      <c r="A33" s="94" t="s">
        <v>27</v>
      </c>
      <c r="B33" s="93" t="s">
        <v>29</v>
      </c>
      <c r="C33" s="13"/>
      <c r="D33" s="13"/>
      <c r="E33" s="110" t="s">
        <v>10</v>
      </c>
      <c r="F33" s="19">
        <v>1</v>
      </c>
      <c r="G33" s="45"/>
      <c r="H33" s="92">
        <v>0.21</v>
      </c>
      <c r="I33" s="25">
        <f>G33*F33</f>
        <v>0</v>
      </c>
      <c r="J33" s="91">
        <f>(I33*H33)+I33</f>
        <v>0</v>
      </c>
      <c r="K33" s="88">
        <v>3740</v>
      </c>
      <c r="L33" s="88">
        <v>4525.3999999999996</v>
      </c>
      <c r="N33" s="88">
        <v>13</v>
      </c>
    </row>
    <row r="34" spans="1:19" ht="409.6" x14ac:dyDescent="0.25">
      <c r="A34" s="94" t="s">
        <v>10</v>
      </c>
      <c r="B34" s="93"/>
      <c r="C34" s="13" t="s">
        <v>10</v>
      </c>
      <c r="D34" s="13" t="s">
        <v>30</v>
      </c>
      <c r="E34" s="110" t="s">
        <v>66</v>
      </c>
      <c r="F34" s="19"/>
      <c r="G34" s="25" t="s">
        <v>10</v>
      </c>
      <c r="H34" s="92" t="s">
        <v>10</v>
      </c>
      <c r="I34" s="25"/>
      <c r="J34" s="91"/>
      <c r="M34" s="88">
        <v>13</v>
      </c>
      <c r="O34" s="88">
        <v>1</v>
      </c>
      <c r="P34" s="88">
        <v>2410</v>
      </c>
      <c r="Q34" s="88" t="s">
        <v>11</v>
      </c>
      <c r="R34" s="88">
        <v>2410</v>
      </c>
      <c r="S34" s="88">
        <v>2916.1</v>
      </c>
    </row>
    <row r="35" spans="1:19" x14ac:dyDescent="0.25">
      <c r="A35" s="94" t="s">
        <v>28</v>
      </c>
      <c r="B35" s="93" t="s">
        <v>31</v>
      </c>
      <c r="C35" s="13"/>
      <c r="D35" s="13"/>
      <c r="E35" s="110" t="s">
        <v>10</v>
      </c>
      <c r="F35" s="19">
        <v>1</v>
      </c>
      <c r="G35" s="45"/>
      <c r="H35" s="92">
        <v>0.21</v>
      </c>
      <c r="I35" s="25">
        <f>G35*F35</f>
        <v>0</v>
      </c>
      <c r="J35" s="91">
        <f>(I35*H35)+I35</f>
        <v>0</v>
      </c>
      <c r="K35" s="88">
        <v>3540</v>
      </c>
      <c r="L35" s="88">
        <v>4283.3999999999996</v>
      </c>
      <c r="N35" s="88">
        <v>14</v>
      </c>
    </row>
    <row r="36" spans="1:19" ht="247" x14ac:dyDescent="0.25">
      <c r="A36" s="94" t="s">
        <v>10</v>
      </c>
      <c r="B36" s="93"/>
      <c r="C36" s="13" t="s">
        <v>10</v>
      </c>
      <c r="D36" s="13" t="s">
        <v>39</v>
      </c>
      <c r="E36" s="110" t="s">
        <v>67</v>
      </c>
      <c r="F36" s="19"/>
      <c r="G36" s="25" t="s">
        <v>10</v>
      </c>
      <c r="H36" s="92" t="s">
        <v>10</v>
      </c>
      <c r="I36" s="25"/>
      <c r="J36" s="91"/>
      <c r="M36" s="88">
        <v>14</v>
      </c>
      <c r="O36" s="88">
        <v>1</v>
      </c>
      <c r="P36" s="88">
        <v>2210</v>
      </c>
      <c r="Q36" s="88" t="s">
        <v>11</v>
      </c>
      <c r="R36" s="88">
        <v>2210</v>
      </c>
      <c r="S36" s="88">
        <v>2674.1</v>
      </c>
    </row>
    <row r="37" spans="1:19" x14ac:dyDescent="0.25">
      <c r="A37" s="94" t="s">
        <v>37</v>
      </c>
      <c r="B37" s="93" t="s">
        <v>21</v>
      </c>
      <c r="C37" s="13"/>
      <c r="D37" s="13"/>
      <c r="E37" s="110" t="s">
        <v>10</v>
      </c>
      <c r="F37" s="19">
        <v>2</v>
      </c>
      <c r="G37" s="45"/>
      <c r="H37" s="92">
        <v>0.21</v>
      </c>
      <c r="I37" s="25">
        <f>G37*F37</f>
        <v>0</v>
      </c>
      <c r="J37" s="91">
        <f>(I37*H37)+I37</f>
        <v>0</v>
      </c>
      <c r="K37" s="88">
        <v>13480</v>
      </c>
      <c r="L37" s="88">
        <v>16310.8</v>
      </c>
      <c r="N37" s="88">
        <v>7</v>
      </c>
    </row>
    <row r="38" spans="1:19" ht="409.6" x14ac:dyDescent="0.25">
      <c r="A38" s="94" t="s">
        <v>10</v>
      </c>
      <c r="B38" s="93"/>
      <c r="C38" s="13" t="s">
        <v>10</v>
      </c>
      <c r="D38" s="13" t="s">
        <v>32</v>
      </c>
      <c r="E38" s="110" t="s">
        <v>68</v>
      </c>
      <c r="F38" s="19"/>
      <c r="G38" s="25" t="s">
        <v>10</v>
      </c>
      <c r="H38" s="92" t="s">
        <v>10</v>
      </c>
      <c r="I38" s="25"/>
      <c r="J38" s="91"/>
      <c r="M38" s="88">
        <v>7</v>
      </c>
      <c r="O38" s="88">
        <v>4</v>
      </c>
      <c r="P38" s="88">
        <v>2040</v>
      </c>
      <c r="Q38" s="88" t="s">
        <v>11</v>
      </c>
      <c r="R38" s="88">
        <v>8160</v>
      </c>
      <c r="S38" s="88">
        <v>9873.6</v>
      </c>
    </row>
    <row r="39" spans="1:19" x14ac:dyDescent="0.25">
      <c r="A39" s="94" t="s">
        <v>42</v>
      </c>
      <c r="B39" s="93" t="s">
        <v>49</v>
      </c>
      <c r="C39" s="13"/>
      <c r="D39" s="13"/>
      <c r="E39" s="110" t="s">
        <v>10</v>
      </c>
      <c r="F39" s="19">
        <v>2</v>
      </c>
      <c r="G39" s="45"/>
      <c r="H39" s="92">
        <v>0.21</v>
      </c>
      <c r="I39" s="25">
        <f>G39*F39</f>
        <v>0</v>
      </c>
      <c r="J39" s="91">
        <f>(I39*H39)+I39</f>
        <v>0</v>
      </c>
      <c r="K39" s="88">
        <v>13480</v>
      </c>
      <c r="L39" s="88">
        <v>16310.8</v>
      </c>
      <c r="N39" s="88">
        <v>7</v>
      </c>
    </row>
    <row r="40" spans="1:19" ht="304" x14ac:dyDescent="0.25">
      <c r="A40" s="94" t="s">
        <v>10</v>
      </c>
      <c r="B40" s="93"/>
      <c r="C40" s="13" t="s">
        <v>10</v>
      </c>
      <c r="D40" s="13" t="s">
        <v>48</v>
      </c>
      <c r="E40" s="110" t="s">
        <v>69</v>
      </c>
      <c r="F40" s="19"/>
      <c r="G40" s="25" t="s">
        <v>10</v>
      </c>
      <c r="H40" s="92" t="s">
        <v>10</v>
      </c>
      <c r="I40" s="25"/>
      <c r="J40" s="91"/>
      <c r="M40" s="88">
        <v>7</v>
      </c>
      <c r="O40" s="88">
        <v>4</v>
      </c>
      <c r="P40" s="88">
        <v>2040</v>
      </c>
      <c r="Q40" s="88" t="s">
        <v>11</v>
      </c>
      <c r="R40" s="88">
        <v>8160</v>
      </c>
      <c r="S40" s="88">
        <v>9873.6</v>
      </c>
    </row>
    <row r="41" spans="1:19" x14ac:dyDescent="0.25">
      <c r="A41" s="94" t="s">
        <v>43</v>
      </c>
      <c r="B41" s="93" t="s">
        <v>23</v>
      </c>
      <c r="C41" s="13"/>
      <c r="D41" s="13"/>
      <c r="E41" s="110" t="s">
        <v>10</v>
      </c>
      <c r="F41" s="19">
        <v>2</v>
      </c>
      <c r="G41" s="45"/>
      <c r="H41" s="92">
        <v>0.21</v>
      </c>
      <c r="I41" s="25">
        <f>G41*F41</f>
        <v>0</v>
      </c>
      <c r="J41" s="91">
        <f>(I41*H41)+I41</f>
        <v>0</v>
      </c>
      <c r="K41" s="88">
        <v>12600</v>
      </c>
      <c r="L41" s="88">
        <v>15246</v>
      </c>
      <c r="N41" s="88">
        <v>8</v>
      </c>
    </row>
    <row r="42" spans="1:19" ht="266" x14ac:dyDescent="0.25">
      <c r="A42" s="94" t="s">
        <v>10</v>
      </c>
      <c r="B42" s="93"/>
      <c r="C42" s="13" t="s">
        <v>10</v>
      </c>
      <c r="D42" s="13" t="s">
        <v>70</v>
      </c>
      <c r="E42" s="110" t="s">
        <v>71</v>
      </c>
      <c r="F42" s="19"/>
      <c r="G42" s="25" t="s">
        <v>10</v>
      </c>
      <c r="H42" s="92" t="s">
        <v>10</v>
      </c>
      <c r="I42" s="25"/>
      <c r="J42" s="91"/>
      <c r="M42" s="88">
        <v>8</v>
      </c>
      <c r="O42" s="88">
        <v>4</v>
      </c>
      <c r="P42" s="88">
        <v>1820</v>
      </c>
      <c r="Q42" s="88" t="s">
        <v>11</v>
      </c>
      <c r="R42" s="88">
        <v>7280</v>
      </c>
      <c r="S42" s="88">
        <v>8808.7999999999993</v>
      </c>
    </row>
    <row r="43" spans="1:19" x14ac:dyDescent="0.25">
      <c r="A43" s="94" t="s">
        <v>50</v>
      </c>
      <c r="B43" s="93" t="s">
        <v>23</v>
      </c>
      <c r="C43" s="13"/>
      <c r="D43" s="13"/>
      <c r="E43" s="110" t="s">
        <v>10</v>
      </c>
      <c r="F43" s="19">
        <v>1</v>
      </c>
      <c r="G43" s="45"/>
      <c r="H43" s="92">
        <v>0.21</v>
      </c>
      <c r="I43" s="25">
        <f>G43*F43</f>
        <v>0</v>
      </c>
      <c r="J43" s="91">
        <f>(I43*H43)+I43</f>
        <v>0</v>
      </c>
      <c r="K43" s="88">
        <v>12600</v>
      </c>
      <c r="L43" s="88">
        <v>15246</v>
      </c>
      <c r="N43" s="88">
        <v>8</v>
      </c>
    </row>
    <row r="44" spans="1:19" ht="266" x14ac:dyDescent="0.25">
      <c r="A44" s="94" t="s">
        <v>10</v>
      </c>
      <c r="B44" s="93"/>
      <c r="C44" s="13" t="s">
        <v>10</v>
      </c>
      <c r="D44" s="13" t="s">
        <v>72</v>
      </c>
      <c r="E44" s="110" t="s">
        <v>71</v>
      </c>
      <c r="F44" s="19"/>
      <c r="G44" s="25" t="s">
        <v>10</v>
      </c>
      <c r="H44" s="92" t="s">
        <v>10</v>
      </c>
      <c r="I44" s="25"/>
      <c r="J44" s="91"/>
      <c r="M44" s="88">
        <v>8</v>
      </c>
      <c r="O44" s="88">
        <v>4</v>
      </c>
      <c r="P44" s="88">
        <v>1820</v>
      </c>
      <c r="Q44" s="88" t="s">
        <v>11</v>
      </c>
      <c r="R44" s="88">
        <v>7280</v>
      </c>
      <c r="S44" s="88">
        <v>8808.7999999999993</v>
      </c>
    </row>
    <row r="45" spans="1:19" x14ac:dyDescent="0.25">
      <c r="A45" s="94" t="s">
        <v>51</v>
      </c>
      <c r="B45" s="93" t="s">
        <v>73</v>
      </c>
      <c r="C45" s="13"/>
      <c r="D45" s="13"/>
      <c r="E45" s="110" t="s">
        <v>10</v>
      </c>
      <c r="F45" s="19">
        <v>3</v>
      </c>
      <c r="G45" s="45"/>
      <c r="H45" s="92">
        <v>0.21</v>
      </c>
      <c r="I45" s="25">
        <f>G45*F45</f>
        <v>0</v>
      </c>
      <c r="J45" s="91">
        <f>(I45*H45)+I45</f>
        <v>0</v>
      </c>
      <c r="K45" s="88">
        <v>14920</v>
      </c>
      <c r="L45" s="88">
        <v>18053.2</v>
      </c>
      <c r="N45" s="88">
        <v>4</v>
      </c>
    </row>
    <row r="46" spans="1:19" ht="117.75" customHeight="1" x14ac:dyDescent="0.25">
      <c r="A46" s="94" t="s">
        <v>10</v>
      </c>
      <c r="B46" s="93"/>
      <c r="C46" s="13"/>
      <c r="D46" s="13" t="s">
        <v>73</v>
      </c>
      <c r="E46" s="110" t="s">
        <v>126</v>
      </c>
      <c r="F46" s="19"/>
      <c r="G46" s="25" t="s">
        <v>10</v>
      </c>
      <c r="H46" s="92" t="s">
        <v>10</v>
      </c>
      <c r="I46" s="25"/>
      <c r="J46" s="91"/>
      <c r="M46" s="88">
        <v>4</v>
      </c>
      <c r="O46" s="88">
        <v>4</v>
      </c>
      <c r="P46" s="88">
        <v>2400</v>
      </c>
      <c r="Q46" s="88" t="s">
        <v>11</v>
      </c>
      <c r="R46" s="88">
        <v>9600</v>
      </c>
      <c r="S46" s="88">
        <v>11616</v>
      </c>
    </row>
    <row r="47" spans="1:19" x14ac:dyDescent="0.25">
      <c r="A47" s="94" t="s">
        <v>52</v>
      </c>
      <c r="B47" s="93" t="s">
        <v>74</v>
      </c>
      <c r="C47" s="13"/>
      <c r="D47" s="13"/>
      <c r="E47" s="110" t="s">
        <v>10</v>
      </c>
      <c r="F47" s="19">
        <v>3</v>
      </c>
      <c r="G47" s="45"/>
      <c r="H47" s="92">
        <v>0.21</v>
      </c>
      <c r="I47" s="25">
        <f>G47*F47</f>
        <v>0</v>
      </c>
      <c r="J47" s="91">
        <f>(I47*H47)+I47</f>
        <v>0</v>
      </c>
      <c r="K47" s="88">
        <v>14920</v>
      </c>
      <c r="L47" s="88">
        <v>18053.2</v>
      </c>
      <c r="N47" s="88">
        <v>4</v>
      </c>
    </row>
    <row r="48" spans="1:19" ht="117.75" customHeight="1" x14ac:dyDescent="0.25">
      <c r="A48" s="94" t="s">
        <v>10</v>
      </c>
      <c r="B48" s="93"/>
      <c r="C48" s="13"/>
      <c r="D48" s="13" t="s">
        <v>75</v>
      </c>
      <c r="E48" s="110" t="s">
        <v>76</v>
      </c>
      <c r="F48" s="19"/>
      <c r="G48" s="25" t="s">
        <v>10</v>
      </c>
      <c r="H48" s="92" t="s">
        <v>10</v>
      </c>
      <c r="I48" s="25"/>
      <c r="J48" s="91"/>
      <c r="M48" s="88">
        <v>4</v>
      </c>
      <c r="O48" s="88">
        <v>4</v>
      </c>
      <c r="P48" s="88">
        <v>2400</v>
      </c>
      <c r="Q48" s="88" t="s">
        <v>11</v>
      </c>
      <c r="R48" s="88">
        <v>9600</v>
      </c>
      <c r="S48" s="88">
        <v>11616</v>
      </c>
    </row>
    <row r="49" spans="1:19" x14ac:dyDescent="0.25">
      <c r="A49" s="94" t="s">
        <v>53</v>
      </c>
      <c r="B49" s="93" t="s">
        <v>40</v>
      </c>
      <c r="C49" s="13"/>
      <c r="D49" s="13"/>
      <c r="E49" s="110" t="s">
        <v>10</v>
      </c>
      <c r="F49" s="19">
        <v>1</v>
      </c>
      <c r="G49" s="45"/>
      <c r="H49" s="92">
        <v>0.21</v>
      </c>
      <c r="I49" s="25">
        <f>G49*F49</f>
        <v>0</v>
      </c>
      <c r="J49" s="91">
        <f>(I49*H49)+I49</f>
        <v>0</v>
      </c>
      <c r="K49" s="88">
        <v>7000</v>
      </c>
      <c r="L49" s="88">
        <v>8470</v>
      </c>
      <c r="N49" s="88">
        <v>5</v>
      </c>
    </row>
    <row r="50" spans="1:19" x14ac:dyDescent="0.25">
      <c r="A50" s="94" t="s">
        <v>10</v>
      </c>
      <c r="B50" s="93"/>
      <c r="C50" s="13"/>
      <c r="D50" s="13"/>
      <c r="E50" s="110" t="s">
        <v>41</v>
      </c>
      <c r="F50" s="19"/>
      <c r="G50" s="25" t="s">
        <v>10</v>
      </c>
      <c r="H50" s="92" t="s">
        <v>10</v>
      </c>
      <c r="I50" s="25"/>
      <c r="J50" s="91"/>
      <c r="M50" s="88">
        <v>5</v>
      </c>
      <c r="O50" s="88">
        <v>2</v>
      </c>
      <c r="P50" s="88">
        <v>2170</v>
      </c>
      <c r="Q50" s="88" t="s">
        <v>11</v>
      </c>
      <c r="R50" s="88">
        <v>4340</v>
      </c>
      <c r="S50" s="88">
        <v>5251.4</v>
      </c>
    </row>
    <row r="51" spans="1:19" x14ac:dyDescent="0.25">
      <c r="A51" s="94"/>
      <c r="B51" s="93"/>
      <c r="C51" s="13"/>
      <c r="D51" s="13"/>
      <c r="E51" s="110"/>
      <c r="F51" s="19"/>
      <c r="G51" s="25"/>
      <c r="H51" s="92"/>
      <c r="I51" s="25"/>
      <c r="J51" s="91"/>
      <c r="K51" s="88">
        <v>7000</v>
      </c>
      <c r="L51" s="88">
        <v>8470</v>
      </c>
      <c r="N51" s="88">
        <v>5</v>
      </c>
    </row>
    <row r="52" spans="1:19" x14ac:dyDescent="0.25">
      <c r="A52" s="94"/>
      <c r="B52" s="93"/>
      <c r="C52" s="13"/>
      <c r="D52" s="13"/>
      <c r="E52" s="110"/>
      <c r="F52" s="19"/>
      <c r="G52" s="25"/>
      <c r="H52" s="92"/>
      <c r="I52" s="25"/>
      <c r="J52" s="91"/>
      <c r="M52" s="88">
        <v>5</v>
      </c>
      <c r="O52" s="88">
        <v>2</v>
      </c>
      <c r="P52" s="88">
        <v>2170</v>
      </c>
      <c r="Q52" s="88" t="s">
        <v>11</v>
      </c>
      <c r="R52" s="88">
        <v>4340</v>
      </c>
      <c r="S52" s="88">
        <v>5251.4</v>
      </c>
    </row>
    <row r="53" spans="1:19" x14ac:dyDescent="0.25">
      <c r="A53" s="94"/>
      <c r="B53" s="93"/>
      <c r="C53" s="13"/>
      <c r="D53" s="13"/>
      <c r="E53" s="110"/>
      <c r="F53" s="19"/>
      <c r="G53" s="25"/>
      <c r="H53" s="92"/>
      <c r="I53" s="25"/>
      <c r="J53" s="91"/>
    </row>
    <row r="54" spans="1:19" x14ac:dyDescent="0.25">
      <c r="A54" s="94"/>
      <c r="B54" s="93"/>
      <c r="C54" s="13"/>
      <c r="D54" s="13"/>
      <c r="E54" s="110"/>
      <c r="F54" s="19"/>
      <c r="G54" s="25"/>
      <c r="H54" s="92"/>
      <c r="I54" s="25"/>
      <c r="J54" s="91"/>
    </row>
    <row r="55" spans="1:19" x14ac:dyDescent="0.25">
      <c r="A55" s="94"/>
      <c r="B55" s="93"/>
      <c r="C55" s="13"/>
      <c r="D55" s="13"/>
      <c r="E55" s="110"/>
      <c r="F55" s="19"/>
      <c r="G55" s="25"/>
      <c r="H55" s="92"/>
      <c r="I55" s="25"/>
      <c r="J55" s="91"/>
    </row>
    <row r="56" spans="1:19" x14ac:dyDescent="0.25">
      <c r="A56" s="94"/>
      <c r="B56" s="93"/>
      <c r="C56" s="13"/>
      <c r="D56" s="13"/>
      <c r="E56" s="110"/>
      <c r="F56" s="19"/>
      <c r="G56" s="25"/>
      <c r="H56" s="92"/>
      <c r="I56" s="25"/>
      <c r="J56" s="91"/>
    </row>
    <row r="57" spans="1:19" x14ac:dyDescent="0.25">
      <c r="A57" s="94"/>
      <c r="B57" s="93"/>
      <c r="C57" s="13"/>
      <c r="D57" s="13"/>
      <c r="E57" s="110"/>
      <c r="F57" s="19"/>
      <c r="G57" s="25"/>
      <c r="H57" s="92"/>
      <c r="I57" s="25"/>
      <c r="J57" s="91"/>
    </row>
    <row r="58" spans="1:19" x14ac:dyDescent="0.25">
      <c r="A58" s="94"/>
      <c r="B58" s="93"/>
      <c r="C58" s="13"/>
      <c r="D58" s="13"/>
      <c r="E58" s="110"/>
      <c r="F58" s="19"/>
      <c r="G58" s="25"/>
      <c r="H58" s="92"/>
      <c r="I58" s="25"/>
      <c r="J58" s="91"/>
    </row>
    <row r="59" spans="1:19" x14ac:dyDescent="0.25">
      <c r="A59" s="94"/>
      <c r="B59" s="93"/>
      <c r="C59" s="13"/>
      <c r="D59" s="13"/>
      <c r="E59" s="110"/>
      <c r="F59" s="19"/>
      <c r="G59" s="25"/>
      <c r="H59" s="92"/>
      <c r="I59" s="25"/>
      <c r="J59" s="91"/>
    </row>
    <row r="60" spans="1:19" x14ac:dyDescent="0.25">
      <c r="A60" s="94"/>
      <c r="B60" s="93"/>
      <c r="C60" s="13"/>
      <c r="D60" s="13"/>
      <c r="E60" s="110"/>
      <c r="F60" s="19"/>
      <c r="G60" s="25"/>
      <c r="H60" s="92"/>
      <c r="I60" s="25"/>
      <c r="J60" s="91"/>
    </row>
  </sheetData>
  <sheetProtection algorithmName="SHA-512" hashValue="5eEuJAE8p7m+lDDQamwX6gn85j+hnCg2gK/G1JixRTQqfX8DNCf44yPmQ789qDJlyVnSPQ0uUzBLawbwxu/j9A==" saltValue="VJ/E/Bu7EdD1fCvG2/YXkw==" spinCount="100000" sheet="1" objects="1" scenarios="1"/>
  <mergeCells count="3">
    <mergeCell ref="V4:W4"/>
    <mergeCell ref="I3:J3"/>
    <mergeCell ref="I4:J4"/>
  </mergeCells>
  <conditionalFormatting sqref="A7:J60">
    <cfRule type="expression" dxfId="14" priority="1">
      <formula>$M7=0</formula>
    </cfRule>
    <cfRule type="cellIs" dxfId="13" priority="2" operator="equal">
      <formula>0</formula>
    </cfRule>
  </conditionalFormatting>
  <conditionalFormatting sqref="F7">
    <cfRule type="expression" dxfId="12" priority="5">
      <formula>$M7=0</formula>
    </cfRule>
    <cfRule type="cellIs" dxfId="11" priority="6" operator="equal">
      <formula>0</formula>
    </cfRule>
  </conditionalFormatting>
  <conditionalFormatting sqref="F13">
    <cfRule type="expression" dxfId="10" priority="3">
      <formula>$M13=0</formula>
    </cfRule>
    <cfRule type="cellIs" dxfId="9" priority="4" operator="equal">
      <formula>0</formula>
    </cfRule>
  </conditionalFormatting>
  <pageMargins left="0.47244094488188981" right="0.23622047244094491" top="0" bottom="0" header="0.31496062992125984" footer="0.31496062992125984"/>
  <pageSetup paperSize="9" scale="58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88C2D-3041-3843-8654-05560ED2DD65}">
  <sheetPr>
    <pageSetUpPr fitToPage="1"/>
  </sheetPr>
  <dimension ref="A1:W12"/>
  <sheetViews>
    <sheetView workbookViewId="0"/>
  </sheetViews>
  <sheetFormatPr baseColWidth="10" defaultColWidth="9.1640625" defaultRowHeight="26" x14ac:dyDescent="0.25"/>
  <cols>
    <col min="1" max="1" width="5.6640625" style="44" customWidth="1"/>
    <col min="2" max="2" width="5.5" style="44" customWidth="1"/>
    <col min="3" max="3" width="10.6640625" style="6" customWidth="1"/>
    <col min="4" max="4" width="49.6640625" style="90" customWidth="1"/>
    <col min="5" max="5" width="64.83203125" style="90" customWidth="1"/>
    <col min="6" max="6" width="9.1640625" style="89"/>
    <col min="7" max="7" width="17.5" style="89" customWidth="1"/>
    <col min="8" max="8" width="9.1640625" style="89"/>
    <col min="9" max="9" width="19.5" style="89" customWidth="1"/>
    <col min="10" max="10" width="28" style="44" customWidth="1"/>
    <col min="11" max="19" width="8.5" style="88" hidden="1" customWidth="1"/>
    <col min="20" max="20" width="8.5" style="24" customWidth="1"/>
    <col min="21" max="22" width="9.1640625" style="24"/>
    <col min="23" max="23" width="17.33203125" style="24" customWidth="1"/>
    <col min="24" max="16384" width="9.1640625" style="24"/>
  </cols>
  <sheetData>
    <row r="1" spans="1:23" ht="37.5" customHeight="1" x14ac:dyDescent="0.4">
      <c r="A1" s="2" t="s">
        <v>83</v>
      </c>
      <c r="B1" s="101"/>
      <c r="C1" s="33"/>
      <c r="D1" s="5"/>
      <c r="E1" s="5"/>
      <c r="F1" s="1"/>
      <c r="G1" s="4"/>
      <c r="H1" s="4"/>
      <c r="I1" s="4"/>
    </row>
    <row r="2" spans="1:23" ht="28" x14ac:dyDescent="0.4">
      <c r="B2" s="101"/>
      <c r="C2" s="33"/>
      <c r="D2" s="5"/>
      <c r="E2" s="2"/>
      <c r="F2" s="43" t="s">
        <v>0</v>
      </c>
      <c r="G2" s="106"/>
      <c r="H2" s="106"/>
      <c r="I2" s="105"/>
      <c r="J2" s="104">
        <f>SUM(I7:I11)</f>
        <v>0</v>
      </c>
    </row>
    <row r="3" spans="1:23" ht="28" x14ac:dyDescent="0.4">
      <c r="B3" s="101"/>
      <c r="C3" s="33"/>
      <c r="D3" s="5"/>
      <c r="E3" s="2"/>
      <c r="F3" s="39" t="s">
        <v>2</v>
      </c>
      <c r="G3" s="103">
        <v>0.21</v>
      </c>
      <c r="H3" s="1"/>
      <c r="I3" s="86">
        <f>J2*G3</f>
        <v>0</v>
      </c>
      <c r="J3" s="86"/>
    </row>
    <row r="4" spans="1:23" ht="28" x14ac:dyDescent="0.4">
      <c r="B4" s="101"/>
      <c r="C4" s="33"/>
      <c r="D4" s="5"/>
      <c r="E4" s="2"/>
      <c r="F4" s="36" t="s">
        <v>8</v>
      </c>
      <c r="G4" s="102"/>
      <c r="H4" s="102"/>
      <c r="I4" s="87">
        <f>J2+I3</f>
        <v>0</v>
      </c>
      <c r="J4" s="87"/>
      <c r="V4" s="86"/>
      <c r="W4" s="86"/>
    </row>
    <row r="5" spans="1:23" ht="28" x14ac:dyDescent="0.4">
      <c r="B5" s="101"/>
      <c r="C5" s="33"/>
      <c r="D5" s="5"/>
      <c r="E5" s="2"/>
      <c r="F5" s="1"/>
      <c r="G5" s="1"/>
      <c r="H5" s="1"/>
      <c r="I5" s="1"/>
      <c r="J5" s="100"/>
    </row>
    <row r="6" spans="1:23" s="95" customFormat="1" ht="79" x14ac:dyDescent="0.4">
      <c r="A6" s="99"/>
      <c r="B6" s="98"/>
      <c r="C6" s="97"/>
      <c r="D6" s="28" t="s">
        <v>3</v>
      </c>
      <c r="E6" s="28" t="s">
        <v>4</v>
      </c>
      <c r="F6" s="28" t="s">
        <v>1</v>
      </c>
      <c r="G6" s="27" t="s">
        <v>5</v>
      </c>
      <c r="H6" s="28" t="s">
        <v>2</v>
      </c>
      <c r="I6" s="27" t="s">
        <v>7</v>
      </c>
      <c r="J6" s="26" t="s">
        <v>6</v>
      </c>
      <c r="K6" s="96"/>
      <c r="L6" s="96"/>
      <c r="M6" s="96"/>
      <c r="N6" s="96"/>
      <c r="O6" s="96" t="s">
        <v>1</v>
      </c>
      <c r="P6" s="96" t="s">
        <v>5</v>
      </c>
      <c r="Q6" s="96" t="s">
        <v>2</v>
      </c>
      <c r="R6" s="96" t="s">
        <v>7</v>
      </c>
      <c r="S6" s="96" t="s">
        <v>6</v>
      </c>
    </row>
    <row r="7" spans="1:23" x14ac:dyDescent="0.25">
      <c r="A7" s="94" t="s">
        <v>9</v>
      </c>
      <c r="B7" s="93" t="s">
        <v>81</v>
      </c>
      <c r="C7" s="13"/>
      <c r="D7" s="13"/>
      <c r="E7" s="13" t="s">
        <v>10</v>
      </c>
      <c r="F7" s="19">
        <v>6</v>
      </c>
      <c r="G7" s="45"/>
      <c r="H7" s="92">
        <v>0.21</v>
      </c>
      <c r="I7" s="25">
        <f>G7*F7</f>
        <v>0</v>
      </c>
      <c r="J7" s="91">
        <f>(I7*H7)+I7</f>
        <v>0</v>
      </c>
      <c r="K7" s="88">
        <v>28440</v>
      </c>
      <c r="L7" s="88">
        <v>34412.400000000001</v>
      </c>
      <c r="N7" s="88">
        <v>1</v>
      </c>
    </row>
    <row r="8" spans="1:23" ht="99.75" customHeight="1" x14ac:dyDescent="0.25">
      <c r="A8" s="94" t="s">
        <v>10</v>
      </c>
      <c r="B8" s="93"/>
      <c r="C8" s="13"/>
      <c r="D8" s="13" t="s">
        <v>77</v>
      </c>
      <c r="E8" s="13" t="s">
        <v>113</v>
      </c>
      <c r="F8" s="19"/>
      <c r="G8" s="25" t="s">
        <v>10</v>
      </c>
      <c r="H8" s="92" t="s">
        <v>10</v>
      </c>
      <c r="I8" s="25"/>
      <c r="J8" s="91"/>
      <c r="M8" s="88">
        <v>1</v>
      </c>
      <c r="O8" s="88">
        <v>2</v>
      </c>
      <c r="P8" s="88">
        <v>3980</v>
      </c>
      <c r="Q8" s="88" t="s">
        <v>11</v>
      </c>
      <c r="R8" s="88">
        <v>7960</v>
      </c>
      <c r="S8" s="88">
        <v>9631.6</v>
      </c>
    </row>
    <row r="9" spans="1:23" x14ac:dyDescent="0.25">
      <c r="A9" s="94" t="s">
        <v>12</v>
      </c>
      <c r="B9" s="93" t="s">
        <v>78</v>
      </c>
      <c r="C9" s="13"/>
      <c r="D9" s="13"/>
      <c r="E9" s="13" t="s">
        <v>10</v>
      </c>
      <c r="F9" s="19">
        <v>24</v>
      </c>
      <c r="G9" s="45"/>
      <c r="H9" s="92">
        <v>0.21</v>
      </c>
      <c r="I9" s="25">
        <f>G9*F9</f>
        <v>0</v>
      </c>
      <c r="J9" s="91">
        <f>(I9*H9)+I9</f>
        <v>0</v>
      </c>
      <c r="K9" s="88">
        <v>12900</v>
      </c>
      <c r="L9" s="88">
        <v>15609</v>
      </c>
      <c r="N9" s="88">
        <v>3</v>
      </c>
    </row>
    <row r="10" spans="1:23" ht="38" x14ac:dyDescent="0.25">
      <c r="A10" s="94" t="s">
        <v>10</v>
      </c>
      <c r="B10" s="93"/>
      <c r="C10" s="13"/>
      <c r="D10" s="13" t="s">
        <v>79</v>
      </c>
      <c r="E10" s="13" t="s">
        <v>80</v>
      </c>
      <c r="F10" s="19"/>
      <c r="G10" s="25" t="s">
        <v>10</v>
      </c>
      <c r="H10" s="92" t="s">
        <v>10</v>
      </c>
      <c r="I10" s="25"/>
      <c r="J10" s="91"/>
      <c r="M10" s="88">
        <v>3</v>
      </c>
      <c r="O10" s="88">
        <v>2</v>
      </c>
      <c r="P10" s="88">
        <v>5120</v>
      </c>
      <c r="Q10" s="88" t="s">
        <v>11</v>
      </c>
      <c r="R10" s="88">
        <v>10240</v>
      </c>
      <c r="S10" s="88">
        <v>12390.4</v>
      </c>
    </row>
    <row r="11" spans="1:23" x14ac:dyDescent="0.25">
      <c r="A11" s="94" t="s">
        <v>13</v>
      </c>
      <c r="B11" s="93" t="s">
        <v>40</v>
      </c>
      <c r="C11" s="13"/>
      <c r="D11" s="13"/>
      <c r="E11" s="13" t="s">
        <v>10</v>
      </c>
      <c r="F11" s="19">
        <v>1</v>
      </c>
      <c r="G11" s="45"/>
      <c r="H11" s="92">
        <v>0.21</v>
      </c>
      <c r="I11" s="25">
        <f>G11*F11</f>
        <v>0</v>
      </c>
      <c r="J11" s="91">
        <f>(I11*H11)+I11</f>
        <v>0</v>
      </c>
      <c r="K11" s="88">
        <v>7000</v>
      </c>
      <c r="L11" s="88">
        <v>8470</v>
      </c>
      <c r="N11" s="88">
        <v>5</v>
      </c>
    </row>
    <row r="12" spans="1:23" x14ac:dyDescent="0.25">
      <c r="A12" s="94" t="s">
        <v>10</v>
      </c>
      <c r="B12" s="93"/>
      <c r="C12" s="13"/>
      <c r="D12" s="13"/>
      <c r="E12" s="13" t="s">
        <v>41</v>
      </c>
      <c r="F12" s="19"/>
      <c r="G12" s="25" t="s">
        <v>10</v>
      </c>
      <c r="H12" s="92" t="s">
        <v>10</v>
      </c>
      <c r="I12" s="25"/>
      <c r="J12" s="91"/>
      <c r="M12" s="88">
        <v>5</v>
      </c>
      <c r="O12" s="88">
        <v>2</v>
      </c>
      <c r="P12" s="88">
        <v>2170</v>
      </c>
      <c r="Q12" s="88" t="s">
        <v>11</v>
      </c>
      <c r="R12" s="88">
        <v>4340</v>
      </c>
      <c r="S12" s="88">
        <v>5251.4</v>
      </c>
    </row>
  </sheetData>
  <sheetProtection algorithmName="SHA-512" hashValue="KM+vdZNoDd5IU/0hKIvfdDJVSrbf9ShLnmAk4ld4B9Lst3jf6kjzJPL3iFBA/uOe1p7BXvFlYarLH77Mvx1XJw==" saltValue="Uvg/Oz/lTY3vcrkZC4eV+g==" spinCount="100000" sheet="1" objects="1" scenarios="1"/>
  <mergeCells count="3">
    <mergeCell ref="I3:J3"/>
    <mergeCell ref="I4:J4"/>
    <mergeCell ref="V4:W4"/>
  </mergeCells>
  <conditionalFormatting sqref="A7:J12">
    <cfRule type="expression" dxfId="8" priority="1">
      <formula>$M7=0</formula>
    </cfRule>
    <cfRule type="cellIs" dxfId="7" priority="2" operator="equal">
      <formula>0</formula>
    </cfRule>
  </conditionalFormatting>
  <conditionalFormatting sqref="F7">
    <cfRule type="expression" dxfId="6" priority="3">
      <formula>$M7=0</formula>
    </cfRule>
    <cfRule type="cellIs" dxfId="5" priority="4" operator="equal">
      <formula>0</formula>
    </cfRule>
  </conditionalFormatting>
  <pageMargins left="0.7" right="0.7" top="0.78740157499999996" bottom="0.78740157499999996" header="0.3" footer="0.3"/>
  <pageSetup paperSize="9" scale="46" orientation="landscape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A40102-3C0F-8D41-BADE-0BD9B6AFC56E}">
  <sheetPr>
    <pageSetUpPr fitToPage="1"/>
  </sheetPr>
  <dimension ref="A1:L15"/>
  <sheetViews>
    <sheetView zoomScaleNormal="100" workbookViewId="0">
      <selection activeCell="E15" sqref="E15"/>
    </sheetView>
  </sheetViews>
  <sheetFormatPr baseColWidth="10" defaultColWidth="9.1640625" defaultRowHeight="28" x14ac:dyDescent="0.4"/>
  <cols>
    <col min="1" max="2" width="8.6640625" style="2" customWidth="1"/>
    <col min="3" max="3" width="11.6640625" style="5" customWidth="1"/>
    <col min="4" max="4" width="49.6640625" style="5" customWidth="1"/>
    <col min="5" max="5" width="65.6640625" style="5" customWidth="1"/>
    <col min="6" max="6" width="8.6640625" style="4" customWidth="1"/>
    <col min="7" max="7" width="17.6640625" style="3" customWidth="1"/>
    <col min="8" max="8" width="8.6640625" style="4" customWidth="1"/>
    <col min="9" max="9" width="17.6640625" style="3" customWidth="1"/>
    <col min="10" max="10" width="28.6640625" style="2" customWidth="1"/>
    <col min="11" max="11" width="18.5" style="1" bestFit="1" customWidth="1"/>
    <col min="12" max="12" width="26.5" style="1" customWidth="1"/>
    <col min="13" max="16384" width="9.1640625" style="1"/>
  </cols>
  <sheetData>
    <row r="1" spans="1:12" ht="37.5" customHeight="1" x14ac:dyDescent="0.4">
      <c r="A1" s="44" t="s">
        <v>96</v>
      </c>
      <c r="B1" s="33"/>
    </row>
    <row r="2" spans="1:12" x14ac:dyDescent="0.4">
      <c r="B2" s="33"/>
      <c r="D2" s="2"/>
      <c r="E2" s="2"/>
      <c r="F2" s="43" t="s">
        <v>0</v>
      </c>
      <c r="G2" s="42"/>
      <c r="H2" s="41"/>
      <c r="I2" s="85">
        <f>SUM(I7:I13)</f>
        <v>0</v>
      </c>
      <c r="J2" s="85"/>
      <c r="K2" s="40"/>
      <c r="L2" s="40"/>
    </row>
    <row r="3" spans="1:12" x14ac:dyDescent="0.4">
      <c r="B3" s="33"/>
      <c r="D3" s="2"/>
      <c r="E3" s="2"/>
      <c r="F3" s="39" t="s">
        <v>82</v>
      </c>
      <c r="G3" s="38"/>
      <c r="H3" s="37"/>
      <c r="I3" s="86">
        <f>I2*0.21</f>
        <v>0</v>
      </c>
      <c r="J3" s="86"/>
    </row>
    <row r="4" spans="1:12" x14ac:dyDescent="0.4">
      <c r="B4" s="33"/>
      <c r="D4" s="2"/>
      <c r="E4" s="2"/>
      <c r="F4" s="36" t="s">
        <v>8</v>
      </c>
      <c r="G4" s="35"/>
      <c r="H4" s="34"/>
      <c r="I4" s="87">
        <f>I2+I3</f>
        <v>0</v>
      </c>
      <c r="J4" s="87"/>
    </row>
    <row r="5" spans="1:12" x14ac:dyDescent="0.4">
      <c r="B5" s="33"/>
      <c r="D5" s="2"/>
      <c r="E5" s="2"/>
      <c r="F5" s="32"/>
      <c r="G5" s="31"/>
      <c r="H5" s="30"/>
      <c r="I5" s="29"/>
      <c r="J5" s="29"/>
    </row>
    <row r="6" spans="1:12" ht="54" x14ac:dyDescent="0.4">
      <c r="B6" s="1"/>
      <c r="C6" s="1"/>
      <c r="D6" s="28" t="s">
        <v>3</v>
      </c>
      <c r="E6" s="28" t="s">
        <v>4</v>
      </c>
      <c r="F6" s="28" t="s">
        <v>1</v>
      </c>
      <c r="G6" s="27" t="s">
        <v>5</v>
      </c>
      <c r="H6" s="28" t="s">
        <v>2</v>
      </c>
      <c r="I6" s="27" t="s">
        <v>7</v>
      </c>
      <c r="J6" s="26" t="s">
        <v>95</v>
      </c>
    </row>
    <row r="7" spans="1:12" x14ac:dyDescent="0.4">
      <c r="A7" s="22" t="s">
        <v>9</v>
      </c>
      <c r="B7" s="21" t="s">
        <v>94</v>
      </c>
      <c r="C7" s="20"/>
      <c r="D7" s="20"/>
      <c r="E7" s="14"/>
      <c r="F7" s="19">
        <v>1</v>
      </c>
      <c r="G7" s="45">
        <v>0</v>
      </c>
      <c r="H7" s="19" t="s">
        <v>11</v>
      </c>
      <c r="I7" s="25">
        <f>F7*G7</f>
        <v>0</v>
      </c>
      <c r="J7" s="17">
        <f>G7*H7</f>
        <v>0</v>
      </c>
    </row>
    <row r="8" spans="1:12" ht="52.75" customHeight="1" x14ac:dyDescent="0.4">
      <c r="A8" s="16"/>
      <c r="B8" s="15"/>
      <c r="C8" s="14"/>
      <c r="D8" s="24" t="s">
        <v>93</v>
      </c>
      <c r="E8" s="13" t="s">
        <v>92</v>
      </c>
      <c r="F8" s="1"/>
      <c r="G8" s="1"/>
      <c r="H8" s="1"/>
      <c r="I8" s="1"/>
      <c r="J8" s="23"/>
    </row>
    <row r="9" spans="1:12" x14ac:dyDescent="0.4">
      <c r="A9" s="22" t="s">
        <v>12</v>
      </c>
      <c r="B9" s="21" t="s">
        <v>91</v>
      </c>
      <c r="C9" s="20"/>
      <c r="D9" s="20"/>
      <c r="E9" s="20"/>
      <c r="F9" s="19">
        <v>12</v>
      </c>
      <c r="G9" s="45">
        <v>0</v>
      </c>
      <c r="H9" s="19" t="s">
        <v>11</v>
      </c>
      <c r="I9" s="25">
        <f>F9*G9</f>
        <v>0</v>
      </c>
      <c r="J9" s="17">
        <f>G9*H9</f>
        <v>0</v>
      </c>
    </row>
    <row r="10" spans="1:12" ht="58.75" customHeight="1" x14ac:dyDescent="0.4">
      <c r="A10" s="16"/>
      <c r="B10" s="15"/>
      <c r="C10" s="14"/>
      <c r="D10" s="24" t="s">
        <v>90</v>
      </c>
      <c r="E10" s="13" t="s">
        <v>89</v>
      </c>
      <c r="F10" s="1"/>
      <c r="G10" s="1"/>
      <c r="H10" s="1"/>
      <c r="I10" s="1"/>
      <c r="J10" s="23"/>
    </row>
    <row r="11" spans="1:12" ht="27" customHeight="1" x14ac:dyDescent="0.4">
      <c r="A11" s="22" t="s">
        <v>13</v>
      </c>
      <c r="B11" s="21" t="s">
        <v>88</v>
      </c>
      <c r="C11" s="20"/>
      <c r="D11" s="20"/>
      <c r="E11" s="20"/>
      <c r="F11" s="19">
        <v>3</v>
      </c>
      <c r="G11" s="45">
        <v>0</v>
      </c>
      <c r="H11" s="19" t="s">
        <v>11</v>
      </c>
      <c r="I11" s="25">
        <f>F11*G11</f>
        <v>0</v>
      </c>
      <c r="J11" s="17">
        <f>G11*H11</f>
        <v>0</v>
      </c>
    </row>
    <row r="12" spans="1:12" ht="38" x14ac:dyDescent="0.4">
      <c r="A12" s="16"/>
      <c r="B12" s="15"/>
      <c r="C12" s="14"/>
      <c r="D12" s="24" t="s">
        <v>87</v>
      </c>
      <c r="E12" s="13" t="s">
        <v>111</v>
      </c>
      <c r="F12" s="1"/>
      <c r="G12" s="1"/>
      <c r="H12" s="1"/>
      <c r="I12" s="1"/>
      <c r="J12" s="23"/>
    </row>
    <row r="13" spans="1:12" x14ac:dyDescent="0.4">
      <c r="A13" s="22" t="s">
        <v>86</v>
      </c>
      <c r="B13" s="21" t="s">
        <v>85</v>
      </c>
      <c r="C13" s="20"/>
      <c r="D13" s="20"/>
      <c r="E13" s="14"/>
      <c r="F13" s="19">
        <v>1</v>
      </c>
      <c r="G13" s="45">
        <v>0</v>
      </c>
      <c r="H13" s="19" t="s">
        <v>11</v>
      </c>
      <c r="I13" s="18">
        <f>F13*G13</f>
        <v>0</v>
      </c>
      <c r="J13" s="17">
        <f>G13*H13</f>
        <v>0</v>
      </c>
    </row>
    <row r="14" spans="1:12" ht="29.25" customHeight="1" x14ac:dyDescent="0.4">
      <c r="A14" s="16"/>
      <c r="B14" s="15"/>
      <c r="C14" s="14"/>
      <c r="D14" s="12"/>
      <c r="E14" s="13" t="s">
        <v>84</v>
      </c>
      <c r="F14" s="12"/>
      <c r="G14" s="1"/>
      <c r="H14" s="1"/>
      <c r="I14" s="12"/>
      <c r="J14" s="11"/>
    </row>
    <row r="15" spans="1:12" x14ac:dyDescent="0.4">
      <c r="F15" s="10"/>
      <c r="G15" s="9"/>
      <c r="H15" s="8"/>
      <c r="I15" s="7"/>
      <c r="J15" s="6"/>
    </row>
  </sheetData>
  <sheetProtection algorithmName="SHA-512" hashValue="O023gUrhTSkxOm/HQdf4vLlaIBAIPwoO36OoJEIUFcDHU2re7ZLxQgkHrMj2QE8b2CwP3iKC+Er+Uw/qVlYQsA==" saltValue="u0qCooHsQNTLMNgw2yT/mA==" spinCount="100000" sheet="1" objects="1" scenarios="1"/>
  <mergeCells count="3">
    <mergeCell ref="I2:J2"/>
    <mergeCell ref="I3:J3"/>
    <mergeCell ref="I4:J4"/>
  </mergeCells>
  <conditionalFormatting sqref="A7:J7 A8:C8 E8 A9:J9 A10:C10 E10 A11:J11 A12:C12 E12 A13:J13 A14:C14 E14">
    <cfRule type="cellIs" dxfId="4" priority="4" operator="equal">
      <formula>0</formula>
    </cfRule>
  </conditionalFormatting>
  <conditionalFormatting sqref="A7:J7 A8:C8 E8 A9:J9 A10:C10 E10 A11:J11 A12:C12 E12">
    <cfRule type="expression" dxfId="3" priority="3">
      <formula>#REF!=0</formula>
    </cfRule>
  </conditionalFormatting>
  <conditionalFormatting sqref="A13:J13 A14:C14 E14">
    <cfRule type="expression" dxfId="2" priority="5">
      <formula>#REF!=0</formula>
    </cfRule>
  </conditionalFormatting>
  <conditionalFormatting sqref="J14">
    <cfRule type="expression" dxfId="1" priority="1">
      <formula>$M14=0</formula>
    </cfRule>
    <cfRule type="cellIs" dxfId="0" priority="2" operator="equal">
      <formula>0</formula>
    </cfRule>
  </conditionalFormatting>
  <pageMargins left="0.47244094488188981" right="0.23622047244094491" top="0" bottom="0" header="0.31496062992125984" footer="0.31496062992125984"/>
  <pageSetup paperSize="9" scale="58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3</vt:i4>
      </vt:variant>
    </vt:vector>
  </HeadingPairs>
  <TitlesOfParts>
    <vt:vector size="7" baseType="lpstr">
      <vt:lpstr>0_REKAPITULACE</vt:lpstr>
      <vt:lpstr>Cvičná kuchyňka</vt:lpstr>
      <vt:lpstr>Přípravná a konzumní místnost</vt:lpstr>
      <vt:lpstr>Dílny</vt:lpstr>
      <vt:lpstr>'0_REKAPITULACE'!Oblast_tisku</vt:lpstr>
      <vt:lpstr>'Cvičná kuchyňka'!Oblast_tisku</vt:lpstr>
      <vt:lpstr>Dílny!Oblast_tisku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NoLubos</dc:creator>
  <cp:lastModifiedBy>jiri kovacik</cp:lastModifiedBy>
  <dcterms:created xsi:type="dcterms:W3CDTF">2016-11-14T13:56:29Z</dcterms:created>
  <dcterms:modified xsi:type="dcterms:W3CDTF">2024-05-23T14:50:55Z</dcterms:modified>
</cp:coreProperties>
</file>