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Dokumenty_Tomin\Kyselka - Mateřská škola Kyselka - instalace VZT\09 Vysvětlení a změna zadávací dokumentace č. 1\"/>
    </mc:Choice>
  </mc:AlternateContent>
  <xr:revisionPtr revIDLastSave="0" documentId="13_ncr:1_{C99E91C3-22FF-45F3-8771-CBAF1F9319B6}" xr6:coauthVersionLast="47" xr6:coauthVersionMax="47" xr10:uidLastSave="{00000000-0000-0000-0000-000000000000}"/>
  <bookViews>
    <workbookView xWindow="-108" yWindow="-108" windowWidth="23256" windowHeight="12720" activeTab="1" xr2:uid="{B1C3C9B0-7847-418F-8BB2-2744108233AB}"/>
  </bookViews>
  <sheets>
    <sheet name="Rekapitulace" sheetId="1" r:id="rId1"/>
    <sheet name="Zařízení č.1" sheetId="2" r:id="rId2"/>
    <sheet name="Zařízení č.2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J13" i="3"/>
  <c r="J14" i="3" l="1"/>
  <c r="J12" i="3"/>
  <c r="J11" i="3"/>
  <c r="J10" i="3"/>
  <c r="J9" i="3"/>
  <c r="J8" i="3"/>
  <c r="J7" i="3"/>
  <c r="J17" i="3" l="1"/>
  <c r="K17" i="3" s="1"/>
  <c r="J8" i="2"/>
  <c r="J7" i="2"/>
  <c r="J11" i="2"/>
  <c r="D2" i="3"/>
  <c r="D1" i="3"/>
  <c r="J20" i="3" l="1"/>
  <c r="J22" i="3" s="1"/>
  <c r="G12" i="1"/>
  <c r="J12" i="2"/>
  <c r="J10" i="2" l="1"/>
  <c r="D3" i="2" l="1"/>
  <c r="J14" i="2" l="1"/>
  <c r="J9" i="2"/>
  <c r="J17" i="2" l="1"/>
  <c r="G11" i="1" s="1"/>
  <c r="G15" i="1" s="1"/>
  <c r="D2" i="2"/>
  <c r="D1" i="2"/>
  <c r="G18" i="1" l="1"/>
  <c r="G20" i="1" s="1"/>
  <c r="J20" i="2"/>
  <c r="J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7" authorId="0" shapeId="0" xr:uid="{A6AAAD1E-D046-4AA1-AADF-EAE216638CA6}">
      <text>
        <r>
          <rPr>
            <b/>
            <sz val="9"/>
            <color indexed="81"/>
            <rFont val="Tahoma"/>
            <charset val="1"/>
          </rPr>
          <t>Zadavatel výslovně připouští i jiné, kvalitativně a technicky obdobné řešení.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7" authorId="0" shapeId="0" xr:uid="{98770286-BEA0-4581-931F-1D6B1D3AD3A4}">
      <text>
        <r>
          <rPr>
            <b/>
            <sz val="9"/>
            <color indexed="81"/>
            <rFont val="Tahoma"/>
            <charset val="1"/>
          </rPr>
          <t>Zadavatel výslovně připouští i jiné, kvalitativně a technicky obdobné řešení.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<sst xmlns="http://schemas.openxmlformats.org/spreadsheetml/2006/main" count="85" uniqueCount="42">
  <si>
    <t>Stavba:</t>
  </si>
  <si>
    <t>Místo:</t>
  </si>
  <si>
    <t>Investor:</t>
  </si>
  <si>
    <t>Oddíl:</t>
  </si>
  <si>
    <t>č.</t>
  </si>
  <si>
    <t>Popis</t>
  </si>
  <si>
    <t>počet</t>
  </si>
  <si>
    <t>Cena bez DPH</t>
  </si>
  <si>
    <t>Celkem bez DPH</t>
  </si>
  <si>
    <t>DPH nízke</t>
  </si>
  <si>
    <t>DPH vysoké</t>
  </si>
  <si>
    <t>Celkem s DPH</t>
  </si>
  <si>
    <t>Část:</t>
  </si>
  <si>
    <t>Jednotková cena - základ DPH</t>
  </si>
  <si>
    <t>TYP</t>
  </si>
  <si>
    <t>Zařazení</t>
  </si>
  <si>
    <t>KCN</t>
  </si>
  <si>
    <t>Kód položky</t>
  </si>
  <si>
    <t>Název</t>
  </si>
  <si>
    <t>MJ</t>
  </si>
  <si>
    <t>Množství</t>
  </si>
  <si>
    <t>Cena celkem</t>
  </si>
  <si>
    <t>Drobný materiál nespecifikovaný ve VV potřebný k plnohodnotné fuknci zařízení</t>
  </si>
  <si>
    <t>ks</t>
  </si>
  <si>
    <t>kpt.</t>
  </si>
  <si>
    <t>m</t>
  </si>
  <si>
    <t>Potrubí pro odvod kondenzátu</t>
  </si>
  <si>
    <t>Montáž a doprava</t>
  </si>
  <si>
    <t>Výfuková hlavice DN 315</t>
  </si>
  <si>
    <t>Nasávací kus DN 315</t>
  </si>
  <si>
    <t>Spiro potrubí do DN 315 vč. Tvarovek</t>
  </si>
  <si>
    <t>Zařízení č.2 – Klimatizace podkroví  ( Ložnice )</t>
  </si>
  <si>
    <t xml:space="preserve">Prostupy DN 315 s oplechováním a izolací 20 mm </t>
  </si>
  <si>
    <t xml:space="preserve">Obec Kyselka MŠ Radošov 169, 362 72  </t>
  </si>
  <si>
    <t>Zařízení č.1 – Větrání 1.NP Pokoj 1.16 + Pokoj 1.17 ( přívod a odvod Vzduchu )</t>
  </si>
  <si>
    <t>Zařízení č.2 – Větrání 2.NP Pokoj 2.16 + Pokoj 2.17 ( přívod a odvod Vzduchu )</t>
  </si>
  <si>
    <t>Obec Kyselka</t>
  </si>
  <si>
    <t xml:space="preserve">VZT - MŠ Radošov obec Kyselka </t>
  </si>
  <si>
    <t>Nastěhování jednotky</t>
  </si>
  <si>
    <t xml:space="preserve">* Zadavatel výslovně připouští i jiné, kvalititativně a technicky obdobné řešení, zároveň má každý účastník řízení  možnost požádat o vysvětlení zadávací dokumentace dle výzvy k podání nabídek. </t>
  </si>
  <si>
    <t>**Odchýlení je možné pouze po úpravě zadávací dokumentace na základě žádosti o vysvětlení ZD, nejedná-li se o vlastnosti lepší.</t>
  </si>
  <si>
    <t>Rekuperační jednotka* vč. MaR - paramtery: průtok vzduchu 400,700 nebo 1000 m3/h (nebo vyšší), vysoká účinnost rekuperace - 80% a více, energeticky úsporné motory, tichý chod 40 (db) A a méně, integrované čidlo CO2, možnost regulace. Dodávaná rekuperační jednotka musí odpovídat požadavkům projektové dokumentace (nebo mít parametry lepší)**.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</si>
</sst>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"/>
    <numFmt numFmtId="165" formatCode="#,##0.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color indexed="9"/>
      <name val="Arial CE"/>
      <charset val="238"/>
    </font>
    <font>
      <b/>
      <sz val="10"/>
      <color indexed="13"/>
      <name val="Arial CE"/>
      <charset val="238"/>
    </font>
    <font>
      <sz val="10"/>
      <color indexed="18"/>
      <name val="Arial CE"/>
      <charset val="238"/>
    </font>
    <font>
      <b/>
      <sz val="10"/>
      <color indexed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2060"/>
      <name val="Arial CE"/>
      <charset val="238"/>
    </font>
    <font>
      <sz val="10"/>
      <color rgb="FF00206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13"/>
      <name val="Calibri"/>
      <family val="2"/>
      <charset val="238"/>
      <scheme val="minor"/>
    </font>
    <font>
      <sz val="11"/>
      <color indexed="18"/>
      <name val="Calibri"/>
      <family val="2"/>
      <charset val="238"/>
      <scheme val="minor"/>
    </font>
    <font>
      <sz val="10"/>
      <color indexed="1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49" fontId="3" fillId="0" borderId="0" xfId="1" applyNumberFormat="1" applyAlignment="1">
      <alignment vertical="center"/>
    </xf>
    <xf numFmtId="49" fontId="3" fillId="0" borderId="0" xfId="1" applyNumberForma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9" fontId="5" fillId="0" borderId="0" xfId="1" applyNumberFormat="1" applyFont="1" applyAlignment="1">
      <alignment horizontal="center" vertical="center"/>
    </xf>
    <xf numFmtId="0" fontId="3" fillId="0" borderId="0" xfId="1" applyAlignment="1">
      <alignment vertical="center"/>
    </xf>
    <xf numFmtId="4" fontId="7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6" xfId="1" applyFont="1" applyBorder="1" applyAlignment="1">
      <alignment horizontal="left"/>
    </xf>
    <xf numFmtId="0" fontId="15" fillId="0" borderId="1" xfId="1" applyFont="1" applyBorder="1" applyAlignment="1">
      <alignment horizontal="center"/>
    </xf>
    <xf numFmtId="9" fontId="15" fillId="0" borderId="1" xfId="1" applyNumberFormat="1" applyFont="1" applyBorder="1"/>
    <xf numFmtId="0" fontId="15" fillId="0" borderId="1" xfId="1" applyFont="1" applyBorder="1"/>
    <xf numFmtId="164" fontId="15" fillId="0" borderId="17" xfId="1" applyNumberFormat="1" applyFont="1" applyBorder="1"/>
    <xf numFmtId="0" fontId="16" fillId="0" borderId="18" xfId="1" applyFont="1" applyBorder="1" applyAlignment="1">
      <alignment horizontal="center"/>
    </xf>
    <xf numFmtId="0" fontId="16" fillId="0" borderId="0" xfId="1" applyFont="1" applyAlignment="1">
      <alignment horizontal="center"/>
    </xf>
    <xf numFmtId="9" fontId="16" fillId="0" borderId="0" xfId="1" applyNumberFormat="1" applyFont="1"/>
    <xf numFmtId="0" fontId="16" fillId="0" borderId="0" xfId="1" applyFont="1"/>
    <xf numFmtId="164" fontId="16" fillId="0" borderId="19" xfId="1" applyNumberFormat="1" applyFont="1" applyBorder="1"/>
    <xf numFmtId="0" fontId="16" fillId="0" borderId="18" xfId="1" applyFont="1" applyBorder="1" applyAlignment="1">
      <alignment horizontal="left"/>
    </xf>
    <xf numFmtId="0" fontId="17" fillId="0" borderId="0" xfId="0" applyFont="1"/>
    <xf numFmtId="0" fontId="15" fillId="0" borderId="20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9" fontId="15" fillId="0" borderId="2" xfId="1" applyNumberFormat="1" applyFont="1" applyBorder="1"/>
    <xf numFmtId="0" fontId="15" fillId="0" borderId="2" xfId="1" applyFont="1" applyBorder="1"/>
    <xf numFmtId="164" fontId="15" fillId="0" borderId="21" xfId="1" applyNumberFormat="1" applyFont="1" applyBorder="1"/>
    <xf numFmtId="0" fontId="9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8" fillId="2" borderId="22" xfId="1" applyFont="1" applyFill="1" applyBorder="1" applyAlignment="1">
      <alignment horizontal="centerContinuous" vertical="center"/>
    </xf>
    <xf numFmtId="0" fontId="10" fillId="2" borderId="23" xfId="1" applyFont="1" applyFill="1" applyBorder="1" applyAlignment="1">
      <alignment horizontal="centerContinuous" vertical="center"/>
    </xf>
    <xf numFmtId="49" fontId="18" fillId="3" borderId="24" xfId="1" applyNumberFormat="1" applyFont="1" applyFill="1" applyBorder="1" applyAlignment="1">
      <alignment horizontal="center" vertical="center"/>
    </xf>
    <xf numFmtId="165" fontId="18" fillId="3" borderId="24" xfId="1" applyNumberFormat="1" applyFont="1" applyFill="1" applyBorder="1" applyAlignment="1">
      <alignment horizontal="center" vertical="center"/>
    </xf>
    <xf numFmtId="9" fontId="18" fillId="3" borderId="25" xfId="1" applyNumberFormat="1" applyFont="1" applyFill="1" applyBorder="1" applyAlignment="1">
      <alignment horizontal="center" vertical="center"/>
    </xf>
    <xf numFmtId="4" fontId="19" fillId="3" borderId="24" xfId="1" applyNumberFormat="1" applyFont="1" applyFill="1" applyBorder="1" applyAlignment="1">
      <alignment horizontal="center" vertical="center"/>
    </xf>
    <xf numFmtId="49" fontId="9" fillId="4" borderId="26" xfId="1" applyNumberFormat="1" applyFont="1" applyFill="1" applyBorder="1" applyAlignment="1">
      <alignment horizontal="center" vertical="center"/>
    </xf>
    <xf numFmtId="49" fontId="9" fillId="4" borderId="26" xfId="1" applyNumberFormat="1" applyFont="1" applyFill="1" applyBorder="1" applyAlignment="1">
      <alignment vertical="center"/>
    </xf>
    <xf numFmtId="49" fontId="10" fillId="4" borderId="26" xfId="0" applyNumberFormat="1" applyFont="1" applyFill="1" applyBorder="1" applyAlignment="1">
      <alignment vertical="center"/>
    </xf>
    <xf numFmtId="165" fontId="9" fillId="4" borderId="26" xfId="1" applyNumberFormat="1" applyFont="1" applyFill="1" applyBorder="1" applyAlignment="1">
      <alignment horizontal="center" vertical="center"/>
    </xf>
    <xf numFmtId="4" fontId="9" fillId="0" borderId="26" xfId="1" applyNumberFormat="1" applyFont="1" applyBorder="1" applyAlignment="1" applyProtection="1">
      <alignment vertical="center"/>
      <protection locked="0"/>
    </xf>
    <xf numFmtId="4" fontId="20" fillId="0" borderId="26" xfId="0" applyNumberFormat="1" applyFont="1" applyBorder="1" applyAlignment="1">
      <alignment vertical="center"/>
    </xf>
    <xf numFmtId="49" fontId="9" fillId="0" borderId="26" xfId="1" applyNumberFormat="1" applyFont="1" applyBorder="1" applyAlignment="1">
      <alignment horizontal="center" vertical="center"/>
    </xf>
    <xf numFmtId="4" fontId="9" fillId="5" borderId="26" xfId="1" applyNumberFormat="1" applyFont="1" applyFill="1" applyBorder="1" applyAlignment="1" applyProtection="1">
      <alignment vertical="center"/>
      <protection locked="0"/>
    </xf>
    <xf numFmtId="165" fontId="9" fillId="0" borderId="26" xfId="1" applyNumberFormat="1" applyFont="1" applyBorder="1" applyAlignment="1">
      <alignment horizontal="center" vertical="center"/>
    </xf>
    <xf numFmtId="49" fontId="9" fillId="0" borderId="26" xfId="1" applyNumberFormat="1" applyFont="1" applyBorder="1" applyAlignment="1">
      <alignment vertical="center"/>
    </xf>
    <xf numFmtId="165" fontId="1" fillId="0" borderId="26" xfId="0" applyNumberFormat="1" applyFont="1" applyBorder="1" applyAlignment="1">
      <alignment horizontal="center" vertical="center"/>
    </xf>
    <xf numFmtId="49" fontId="3" fillId="0" borderId="26" xfId="1" applyNumberFormat="1" applyBorder="1" applyAlignment="1">
      <alignment horizontal="center" vertical="center"/>
    </xf>
    <xf numFmtId="49" fontId="3" fillId="0" borderId="26" xfId="1" applyNumberFormat="1" applyBorder="1" applyAlignment="1">
      <alignment vertical="center"/>
    </xf>
    <xf numFmtId="49" fontId="13" fillId="0" borderId="26" xfId="1" applyNumberFormat="1" applyFont="1" applyBorder="1" applyAlignment="1">
      <alignment vertical="center" wrapText="1"/>
    </xf>
    <xf numFmtId="165" fontId="3" fillId="0" borderId="26" xfId="1" applyNumberFormat="1" applyBorder="1" applyAlignment="1">
      <alignment horizontal="center" vertical="center"/>
    </xf>
    <xf numFmtId="4" fontId="3" fillId="0" borderId="26" xfId="1" applyNumberFormat="1" applyBorder="1" applyAlignment="1" applyProtection="1">
      <alignment vertical="center"/>
      <protection locked="0"/>
    </xf>
    <xf numFmtId="4" fontId="3" fillId="0" borderId="26" xfId="1" applyNumberFormat="1" applyBorder="1" applyAlignment="1">
      <alignment vertical="center"/>
    </xf>
    <xf numFmtId="4" fontId="21" fillId="0" borderId="26" xfId="0" applyNumberFormat="1" applyFont="1" applyBorder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" fontId="14" fillId="0" borderId="9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49" fontId="9" fillId="0" borderId="26" xfId="1" applyNumberFormat="1" applyFont="1" applyBorder="1" applyAlignment="1">
      <alignment vertical="center" wrapText="1"/>
    </xf>
    <xf numFmtId="4" fontId="14" fillId="6" borderId="30" xfId="0" applyNumberFormat="1" applyFont="1" applyFill="1" applyBorder="1" applyAlignment="1">
      <alignment vertical="center"/>
    </xf>
    <xf numFmtId="4" fontId="9" fillId="6" borderId="26" xfId="1" applyNumberFormat="1" applyFont="1" applyFill="1" applyBorder="1" applyAlignment="1" applyProtection="1">
      <alignment vertical="center"/>
      <protection locked="0"/>
    </xf>
    <xf numFmtId="49" fontId="9" fillId="4" borderId="26" xfId="0" applyNumberFormat="1" applyFont="1" applyFill="1" applyBorder="1" applyAlignment="1">
      <alignment vertical="center" wrapText="1"/>
    </xf>
    <xf numFmtId="0" fontId="13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3" fillId="0" borderId="19" xfId="1" applyBorder="1" applyAlignment="1">
      <alignment horizontal="left" vertical="center" wrapText="1"/>
    </xf>
  </cellXfs>
  <cellStyles count="2">
    <cellStyle name="Normální" xfId="0" builtinId="0"/>
    <cellStyle name="Normální 2" xfId="1" xr:uid="{34C9F703-CD19-4494-81C9-197F980E8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134E-6EBA-4733-B0A3-0EA65D3F8454}">
  <sheetPr>
    <pageSetUpPr fitToPage="1"/>
  </sheetPr>
  <dimension ref="A1:G20"/>
  <sheetViews>
    <sheetView workbookViewId="0">
      <selection activeCell="I13" sqref="I13"/>
    </sheetView>
  </sheetViews>
  <sheetFormatPr defaultRowHeight="14.4" x14ac:dyDescent="0.3"/>
  <cols>
    <col min="1" max="1" width="9.6640625" customWidth="1"/>
    <col min="2" max="2" width="6.88671875" customWidth="1"/>
    <col min="3" max="3" width="10.44140625" customWidth="1"/>
    <col min="4" max="4" width="15.88671875" customWidth="1"/>
    <col min="5" max="5" width="32.88671875" customWidth="1"/>
    <col min="6" max="7" width="21.5546875" customWidth="1"/>
  </cols>
  <sheetData>
    <row r="1" spans="1:7" x14ac:dyDescent="0.3">
      <c r="A1" s="2"/>
      <c r="B1" s="2"/>
      <c r="C1" s="1"/>
      <c r="D1" s="1"/>
      <c r="E1" s="1"/>
      <c r="F1" s="1"/>
      <c r="G1" s="1"/>
    </row>
    <row r="2" spans="1:7" x14ac:dyDescent="0.3">
      <c r="A2" s="3" t="s">
        <v>0</v>
      </c>
      <c r="B2" s="3" t="s">
        <v>37</v>
      </c>
      <c r="C2" s="4"/>
      <c r="D2" s="4"/>
      <c r="E2" s="5"/>
      <c r="F2" s="6"/>
      <c r="G2" s="7"/>
    </row>
    <row r="3" spans="1:7" x14ac:dyDescent="0.3">
      <c r="A3" s="3" t="s">
        <v>1</v>
      </c>
      <c r="B3" s="3" t="s">
        <v>33</v>
      </c>
      <c r="C3" s="1"/>
      <c r="D3" s="8"/>
      <c r="E3" s="1"/>
      <c r="F3" s="9"/>
      <c r="G3" s="9"/>
    </row>
    <row r="4" spans="1:7" x14ac:dyDescent="0.3">
      <c r="A4" s="3" t="s">
        <v>2</v>
      </c>
      <c r="B4" s="3" t="s">
        <v>36</v>
      </c>
      <c r="C4" s="10"/>
      <c r="D4" s="10"/>
      <c r="E4" s="11"/>
      <c r="F4" s="12"/>
      <c r="G4" s="12"/>
    </row>
    <row r="5" spans="1:7" x14ac:dyDescent="0.3">
      <c r="A5" s="13"/>
      <c r="B5" s="13"/>
      <c r="C5" s="13"/>
      <c r="D5" s="13"/>
    </row>
    <row r="6" spans="1:7" x14ac:dyDescent="0.3">
      <c r="A6" s="13"/>
      <c r="B6" s="14" t="s">
        <v>3</v>
      </c>
      <c r="C6" s="13"/>
      <c r="D6" s="13"/>
    </row>
    <row r="7" spans="1:7" x14ac:dyDescent="0.3">
      <c r="A7" s="13"/>
      <c r="B7" s="13"/>
      <c r="C7" s="13"/>
      <c r="D7" s="13"/>
    </row>
    <row r="8" spans="1:7" ht="15" thickBot="1" x14ac:dyDescent="0.35">
      <c r="A8" s="13"/>
      <c r="B8" s="13"/>
      <c r="C8" s="13"/>
      <c r="D8" s="13"/>
      <c r="F8" s="15"/>
    </row>
    <row r="9" spans="1:7" ht="15" thickBot="1" x14ac:dyDescent="0.35">
      <c r="A9" s="16" t="s">
        <v>4</v>
      </c>
      <c r="B9" s="93" t="s">
        <v>5</v>
      </c>
      <c r="C9" s="94"/>
      <c r="D9" s="94"/>
      <c r="E9" s="95"/>
      <c r="F9" s="17" t="s">
        <v>6</v>
      </c>
      <c r="G9" s="18" t="s">
        <v>7</v>
      </c>
    </row>
    <row r="10" spans="1:7" ht="15" thickBot="1" x14ac:dyDescent="0.35">
      <c r="A10" s="19"/>
      <c r="B10" s="96"/>
      <c r="C10" s="97"/>
      <c r="D10" s="97"/>
      <c r="E10" s="98"/>
      <c r="F10" s="20"/>
      <c r="G10" s="21"/>
    </row>
    <row r="11" spans="1:7" x14ac:dyDescent="0.3">
      <c r="A11" s="22">
        <v>1</v>
      </c>
      <c r="B11" s="99" t="s">
        <v>34</v>
      </c>
      <c r="C11" s="100"/>
      <c r="D11" s="100"/>
      <c r="E11" s="101"/>
      <c r="F11" s="23">
        <v>1</v>
      </c>
      <c r="G11" s="81">
        <f>+'Zařízení č.1'!J17</f>
        <v>0</v>
      </c>
    </row>
    <row r="12" spans="1:7" ht="15" thickBot="1" x14ac:dyDescent="0.35">
      <c r="A12" s="24">
        <v>2</v>
      </c>
      <c r="B12" s="90" t="s">
        <v>35</v>
      </c>
      <c r="C12" s="91"/>
      <c r="D12" s="91"/>
      <c r="E12" s="92"/>
      <c r="F12" s="25">
        <v>1</v>
      </c>
      <c r="G12" s="82">
        <f>+'Zařízení č.2'!J17</f>
        <v>0</v>
      </c>
    </row>
    <row r="13" spans="1:7" ht="15" thickBot="1" x14ac:dyDescent="0.35">
      <c r="A13" s="78">
        <v>3</v>
      </c>
      <c r="B13" s="87" t="s">
        <v>22</v>
      </c>
      <c r="C13" s="88"/>
      <c r="D13" s="88"/>
      <c r="E13" s="89"/>
      <c r="F13" s="79">
        <v>1</v>
      </c>
      <c r="G13" s="84">
        <v>0</v>
      </c>
    </row>
    <row r="14" spans="1:7" ht="15" thickBot="1" x14ac:dyDescent="0.35">
      <c r="A14" s="26"/>
      <c r="B14" s="26"/>
      <c r="C14" s="27"/>
      <c r="D14" s="27"/>
      <c r="E14" s="27"/>
      <c r="F14" s="27"/>
      <c r="G14" s="27"/>
    </row>
    <row r="15" spans="1:7" x14ac:dyDescent="0.3">
      <c r="A15" s="26"/>
      <c r="B15" s="26"/>
      <c r="C15" s="28" t="s">
        <v>8</v>
      </c>
      <c r="D15" s="29"/>
      <c r="E15" s="30"/>
      <c r="F15" s="31"/>
      <c r="G15" s="32">
        <f>SUM(G11:G14)</f>
        <v>0</v>
      </c>
    </row>
    <row r="16" spans="1:7" x14ac:dyDescent="0.3">
      <c r="A16" s="26"/>
      <c r="B16" s="26"/>
      <c r="C16" s="33"/>
      <c r="D16" s="34"/>
      <c r="E16" s="35"/>
      <c r="F16" s="36"/>
      <c r="G16" s="37"/>
    </row>
    <row r="17" spans="1:7" x14ac:dyDescent="0.3">
      <c r="A17" s="26"/>
      <c r="B17" s="26"/>
      <c r="C17" s="38"/>
      <c r="D17" s="34"/>
      <c r="E17" s="35"/>
      <c r="F17" s="36"/>
      <c r="G17" s="37"/>
    </row>
    <row r="18" spans="1:7" x14ac:dyDescent="0.3">
      <c r="A18" s="13"/>
      <c r="B18" s="13"/>
      <c r="C18" s="38" t="s">
        <v>10</v>
      </c>
      <c r="D18" s="34"/>
      <c r="E18" s="35">
        <v>0.21</v>
      </c>
      <c r="F18" s="36"/>
      <c r="G18" s="37">
        <f>ROUND(G15*0.21,2)</f>
        <v>0</v>
      </c>
    </row>
    <row r="19" spans="1:7" x14ac:dyDescent="0.3">
      <c r="A19" s="39"/>
      <c r="C19" s="33"/>
      <c r="D19" s="34"/>
      <c r="E19" s="35"/>
      <c r="F19" s="36"/>
      <c r="G19" s="37"/>
    </row>
    <row r="20" spans="1:7" ht="15" thickBot="1" x14ac:dyDescent="0.35">
      <c r="C20" s="40" t="s">
        <v>11</v>
      </c>
      <c r="D20" s="41"/>
      <c r="E20" s="42"/>
      <c r="F20" s="43"/>
      <c r="G20" s="44">
        <f>SUM(G15:G19)</f>
        <v>0</v>
      </c>
    </row>
  </sheetData>
  <mergeCells count="5">
    <mergeCell ref="B13:E13"/>
    <mergeCell ref="B12:E12"/>
    <mergeCell ref="B9:E9"/>
    <mergeCell ref="B10:E10"/>
    <mergeCell ref="B11:E11"/>
  </mergeCells>
  <pageMargins left="0.7" right="0.7" top="0.78740157499999996" bottom="0.78740157499999996" header="0.3" footer="0.3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7327-42F4-4285-971F-15D3D328FB31}">
  <sheetPr>
    <tabColor rgb="FF00B050"/>
    <pageSetUpPr fitToPage="1"/>
  </sheetPr>
  <dimension ref="A1:J25"/>
  <sheetViews>
    <sheetView tabSelected="1" workbookViewId="0">
      <selection activeCell="E7" sqref="E7"/>
    </sheetView>
  </sheetViews>
  <sheetFormatPr defaultRowHeight="14.4" x14ac:dyDescent="0.3"/>
  <cols>
    <col min="1" max="1" width="4.88671875" customWidth="1"/>
    <col min="2" max="2" width="8.33203125" customWidth="1"/>
    <col min="3" max="3" width="5.6640625" customWidth="1"/>
    <col min="4" max="4" width="12.44140625" customWidth="1"/>
    <col min="5" max="5" width="68.88671875" customWidth="1"/>
    <col min="6" max="6" width="6.88671875" customWidth="1"/>
    <col min="7" max="7" width="8.88671875" customWidth="1"/>
    <col min="8" max="10" width="15.5546875" customWidth="1"/>
  </cols>
  <sheetData>
    <row r="1" spans="1:10" x14ac:dyDescent="0.3">
      <c r="A1" s="3" t="s">
        <v>0</v>
      </c>
      <c r="B1" s="45"/>
      <c r="C1" s="45"/>
      <c r="D1" s="46" t="str">
        <f>Rekapitulace!B2</f>
        <v xml:space="preserve">VZT - MŠ Radošov obec Kyselka </v>
      </c>
      <c r="E1" s="45"/>
      <c r="F1" s="47"/>
      <c r="G1" s="48"/>
      <c r="H1" s="49"/>
      <c r="I1" s="49"/>
      <c r="J1" s="49"/>
    </row>
    <row r="2" spans="1:10" x14ac:dyDescent="0.3">
      <c r="A2" s="3" t="s">
        <v>1</v>
      </c>
      <c r="B2" s="45"/>
      <c r="C2" s="45"/>
      <c r="D2" s="46" t="str">
        <f>Rekapitulace!B3</f>
        <v xml:space="preserve">Obec Kyselka MŠ Radošov 169, 362 72  </v>
      </c>
      <c r="E2" s="45"/>
      <c r="F2" s="47"/>
      <c r="G2" s="48"/>
      <c r="H2" s="45"/>
      <c r="I2" s="45"/>
      <c r="J2" s="45"/>
    </row>
    <row r="3" spans="1:10" x14ac:dyDescent="0.3">
      <c r="A3" s="50" t="s">
        <v>12</v>
      </c>
      <c r="B3" s="45"/>
      <c r="C3" s="45"/>
      <c r="D3" s="45" t="str">
        <f>Rekapitulace!B11</f>
        <v>Zařízení č.1 – Větrání 1.NP Pokoj 1.16 + Pokoj 1.17 ( přívod a odvod Vzduchu )</v>
      </c>
      <c r="E3" s="45"/>
      <c r="F3" s="47"/>
      <c r="G3" s="47"/>
      <c r="H3" s="45"/>
      <c r="I3" s="45"/>
      <c r="J3" s="45"/>
    </row>
    <row r="4" spans="1:10" x14ac:dyDescent="0.3">
      <c r="A4" s="45"/>
      <c r="B4" s="45"/>
      <c r="C4" s="45"/>
      <c r="D4" s="45"/>
      <c r="E4" s="45"/>
      <c r="F4" s="47"/>
      <c r="G4" s="47"/>
      <c r="H4" s="51" t="s">
        <v>13</v>
      </c>
      <c r="I4" s="52"/>
      <c r="J4" s="45"/>
    </row>
    <row r="5" spans="1:10" x14ac:dyDescent="0.3">
      <c r="A5" s="53" t="s">
        <v>14</v>
      </c>
      <c r="B5" s="53" t="s">
        <v>15</v>
      </c>
      <c r="C5" s="53" t="s">
        <v>16</v>
      </c>
      <c r="D5" s="53" t="s">
        <v>17</v>
      </c>
      <c r="E5" s="53" t="s">
        <v>18</v>
      </c>
      <c r="F5" s="53" t="s">
        <v>19</v>
      </c>
      <c r="G5" s="54" t="s">
        <v>20</v>
      </c>
      <c r="H5" s="55">
        <v>0.15</v>
      </c>
      <c r="I5" s="55">
        <v>0.21</v>
      </c>
      <c r="J5" s="56" t="s">
        <v>21</v>
      </c>
    </row>
    <row r="6" spans="1:10" x14ac:dyDescent="0.3">
      <c r="A6" s="57"/>
      <c r="B6" s="57"/>
      <c r="C6" s="57"/>
      <c r="D6" s="58"/>
      <c r="E6" s="59"/>
      <c r="F6" s="57"/>
      <c r="G6" s="60"/>
      <c r="H6" s="61"/>
      <c r="I6" s="61"/>
      <c r="J6" s="62"/>
    </row>
    <row r="7" spans="1:10" ht="72" x14ac:dyDescent="0.3">
      <c r="A7" s="57"/>
      <c r="B7" s="57"/>
      <c r="C7" s="57"/>
      <c r="D7" s="58"/>
      <c r="E7" s="86" t="s">
        <v>41</v>
      </c>
      <c r="F7" s="57" t="s">
        <v>24</v>
      </c>
      <c r="G7" s="60">
        <v>1</v>
      </c>
      <c r="H7" s="64"/>
      <c r="I7" s="85">
        <v>0</v>
      </c>
      <c r="J7" s="62">
        <f>I7*G7</f>
        <v>0</v>
      </c>
    </row>
    <row r="8" spans="1:10" x14ac:dyDescent="0.3">
      <c r="A8" s="57"/>
      <c r="B8" s="57"/>
      <c r="C8" s="57"/>
      <c r="D8" s="58"/>
      <c r="E8" s="83" t="s">
        <v>28</v>
      </c>
      <c r="F8" s="80" t="s">
        <v>23</v>
      </c>
      <c r="G8" s="65">
        <v>1</v>
      </c>
      <c r="H8" s="64"/>
      <c r="I8" s="85">
        <v>0</v>
      </c>
      <c r="J8" s="62">
        <f t="shared" ref="J8" si="0">I8*G8</f>
        <v>0</v>
      </c>
    </row>
    <row r="9" spans="1:10" x14ac:dyDescent="0.3">
      <c r="A9" s="57"/>
      <c r="B9" s="57"/>
      <c r="C9" s="57"/>
      <c r="D9" s="58"/>
      <c r="E9" s="83" t="s">
        <v>29</v>
      </c>
      <c r="F9" s="80" t="s">
        <v>23</v>
      </c>
      <c r="G9" s="65">
        <v>1</v>
      </c>
      <c r="H9" s="64"/>
      <c r="I9" s="85">
        <v>0</v>
      </c>
      <c r="J9" s="62">
        <f t="shared" ref="J9:J14" si="1">I9*G9</f>
        <v>0</v>
      </c>
    </row>
    <row r="10" spans="1:10" x14ac:dyDescent="0.3">
      <c r="A10" s="57"/>
      <c r="B10" s="57"/>
      <c r="C10" s="57"/>
      <c r="D10" s="58"/>
      <c r="E10" s="83" t="s">
        <v>32</v>
      </c>
      <c r="F10" s="80" t="s">
        <v>23</v>
      </c>
      <c r="G10" s="65">
        <v>2</v>
      </c>
      <c r="H10" s="64"/>
      <c r="I10" s="85">
        <v>0</v>
      </c>
      <c r="J10" s="62">
        <f t="shared" ref="J10" si="2">I10*G10</f>
        <v>0</v>
      </c>
    </row>
    <row r="11" spans="1:10" x14ac:dyDescent="0.3">
      <c r="A11" s="57"/>
      <c r="B11" s="57"/>
      <c r="C11" s="57"/>
      <c r="D11" s="58"/>
      <c r="E11" s="83" t="s">
        <v>30</v>
      </c>
      <c r="F11" s="80" t="s">
        <v>25</v>
      </c>
      <c r="G11" s="65">
        <v>2</v>
      </c>
      <c r="H11" s="64"/>
      <c r="I11" s="85">
        <v>0</v>
      </c>
      <c r="J11" s="62">
        <f t="shared" ref="J11" si="3">I11*G11</f>
        <v>0</v>
      </c>
    </row>
    <row r="12" spans="1:10" x14ac:dyDescent="0.3">
      <c r="A12" s="57"/>
      <c r="B12" s="57"/>
      <c r="C12" s="57"/>
      <c r="D12" s="58"/>
      <c r="E12" s="83" t="s">
        <v>26</v>
      </c>
      <c r="F12" s="80" t="s">
        <v>25</v>
      </c>
      <c r="G12" s="65">
        <v>10</v>
      </c>
      <c r="H12" s="64"/>
      <c r="I12" s="85">
        <v>0</v>
      </c>
      <c r="J12" s="62">
        <f t="shared" ref="J12:J13" si="4">I12*G12</f>
        <v>0</v>
      </c>
    </row>
    <row r="13" spans="1:10" x14ac:dyDescent="0.3">
      <c r="A13" s="63"/>
      <c r="B13" s="63"/>
      <c r="C13" s="63"/>
      <c r="D13" s="66"/>
      <c r="E13" s="66" t="s">
        <v>38</v>
      </c>
      <c r="F13" s="80" t="s">
        <v>24</v>
      </c>
      <c r="G13" s="67">
        <v>1</v>
      </c>
      <c r="H13" s="64"/>
      <c r="I13" s="85">
        <v>0</v>
      </c>
      <c r="J13" s="62">
        <f t="shared" si="4"/>
        <v>0</v>
      </c>
    </row>
    <row r="14" spans="1:10" x14ac:dyDescent="0.3">
      <c r="A14" s="63"/>
      <c r="B14" s="63"/>
      <c r="C14" s="63"/>
      <c r="D14" s="66"/>
      <c r="E14" s="66" t="s">
        <v>27</v>
      </c>
      <c r="F14" s="80" t="s">
        <v>24</v>
      </c>
      <c r="G14" s="67">
        <v>1</v>
      </c>
      <c r="H14" s="64"/>
      <c r="I14" s="85">
        <v>0</v>
      </c>
      <c r="J14" s="62">
        <f t="shared" si="1"/>
        <v>0</v>
      </c>
    </row>
    <row r="15" spans="1:10" x14ac:dyDescent="0.3">
      <c r="A15" s="68"/>
      <c r="B15" s="68"/>
      <c r="C15" s="68"/>
      <c r="D15" s="69"/>
      <c r="E15" s="70"/>
      <c r="F15" s="68"/>
      <c r="G15" s="71"/>
      <c r="H15" s="72"/>
      <c r="I15" s="73"/>
      <c r="J15" s="74"/>
    </row>
    <row r="16" spans="1:10" ht="15" thickBot="1" x14ac:dyDescent="0.35">
      <c r="A16" s="75" t="s">
        <v>39</v>
      </c>
      <c r="B16" s="75"/>
      <c r="C16" s="75"/>
      <c r="D16" s="75"/>
      <c r="E16" s="75"/>
      <c r="F16" s="76"/>
      <c r="G16" s="76"/>
      <c r="H16" s="75"/>
      <c r="I16" s="75"/>
      <c r="J16" s="75"/>
    </row>
    <row r="17" spans="1:10" ht="34.799999999999997" customHeight="1" x14ac:dyDescent="0.3">
      <c r="A17" s="102" t="s">
        <v>40</v>
      </c>
      <c r="B17" s="102"/>
      <c r="C17" s="102"/>
      <c r="D17" s="102"/>
      <c r="E17" s="103"/>
      <c r="F17" s="28" t="s">
        <v>8</v>
      </c>
      <c r="G17" s="29"/>
      <c r="H17" s="30"/>
      <c r="I17" s="31"/>
      <c r="J17" s="32">
        <f>SUM(J7:J16)</f>
        <v>0</v>
      </c>
    </row>
    <row r="18" spans="1:10" x14ac:dyDescent="0.3">
      <c r="A18" s="75"/>
      <c r="B18" s="75"/>
      <c r="C18" s="75"/>
      <c r="D18" s="75"/>
      <c r="E18" s="75"/>
      <c r="F18" s="33"/>
      <c r="G18" s="34"/>
      <c r="H18" s="35"/>
      <c r="I18" s="36"/>
      <c r="J18" s="37"/>
    </row>
    <row r="19" spans="1:10" x14ac:dyDescent="0.3">
      <c r="A19" s="75"/>
      <c r="B19" s="75"/>
      <c r="C19" s="75"/>
      <c r="D19" s="75"/>
      <c r="E19" s="75"/>
      <c r="F19" s="38" t="s">
        <v>9</v>
      </c>
      <c r="G19" s="34"/>
      <c r="H19" s="35">
        <v>0.15</v>
      </c>
      <c r="I19" s="36"/>
      <c r="J19" s="37"/>
    </row>
    <row r="20" spans="1:10" x14ac:dyDescent="0.3">
      <c r="A20" s="75"/>
      <c r="B20" s="75"/>
      <c r="C20" s="75"/>
      <c r="D20" s="75"/>
      <c r="E20" s="75"/>
      <c r="F20" s="38" t="s">
        <v>10</v>
      </c>
      <c r="G20" s="34"/>
      <c r="H20" s="35">
        <v>0.21</v>
      </c>
      <c r="I20" s="36"/>
      <c r="J20" s="37">
        <f>ROUND(J17*0.21,0)</f>
        <v>0</v>
      </c>
    </row>
    <row r="21" spans="1:10" x14ac:dyDescent="0.3">
      <c r="A21" s="75"/>
      <c r="B21" s="75"/>
      <c r="C21" s="75"/>
      <c r="D21" s="75"/>
      <c r="E21" s="75"/>
      <c r="F21" s="33"/>
      <c r="G21" s="34"/>
      <c r="H21" s="35"/>
      <c r="I21" s="36"/>
      <c r="J21" s="37"/>
    </row>
    <row r="22" spans="1:10" ht="15" thickBot="1" x14ac:dyDescent="0.35">
      <c r="A22" s="75"/>
      <c r="B22" s="75"/>
      <c r="C22" s="75"/>
      <c r="D22" s="75"/>
      <c r="E22" s="75"/>
      <c r="F22" s="40" t="s">
        <v>11</v>
      </c>
      <c r="G22" s="41"/>
      <c r="H22" s="42"/>
      <c r="I22" s="43"/>
      <c r="J22" s="44">
        <f>SUM(J17:J20)</f>
        <v>0</v>
      </c>
    </row>
    <row r="23" spans="1:10" x14ac:dyDescent="0.3">
      <c r="F23" s="77"/>
      <c r="G23" s="77"/>
    </row>
    <row r="24" spans="1:10" x14ac:dyDescent="0.3">
      <c r="F24" s="77"/>
      <c r="G24" s="77"/>
    </row>
    <row r="25" spans="1:10" x14ac:dyDescent="0.3">
      <c r="A25" s="39"/>
      <c r="F25" s="77"/>
      <c r="G25" s="77"/>
    </row>
  </sheetData>
  <mergeCells count="1">
    <mergeCell ref="A17:E17"/>
  </mergeCells>
  <pageMargins left="0.7" right="0.7" top="0.78740157499999996" bottom="0.78740157499999996" header="0.3" footer="0.3"/>
  <pageSetup paperSize="9" scale="80" fitToHeight="0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C953-770E-4325-A743-FC7E056D4B86}">
  <sheetPr>
    <tabColor rgb="FF00B050"/>
    <pageSetUpPr fitToPage="1"/>
  </sheetPr>
  <dimension ref="A1:K23"/>
  <sheetViews>
    <sheetView topLeftCell="A2" workbookViewId="0">
      <selection activeCell="E7" sqref="E7"/>
    </sheetView>
  </sheetViews>
  <sheetFormatPr defaultRowHeight="14.4" x14ac:dyDescent="0.3"/>
  <cols>
    <col min="1" max="1" width="4.88671875" customWidth="1"/>
    <col min="2" max="2" width="8.33203125" customWidth="1"/>
    <col min="3" max="3" width="5.6640625" customWidth="1"/>
    <col min="4" max="4" width="12.44140625" customWidth="1"/>
    <col min="5" max="5" width="68.88671875" customWidth="1"/>
    <col min="6" max="6" width="6.88671875" customWidth="1"/>
    <col min="7" max="7" width="8.88671875" customWidth="1"/>
    <col min="8" max="10" width="15.5546875" customWidth="1"/>
  </cols>
  <sheetData>
    <row r="1" spans="1:10" x14ac:dyDescent="0.3">
      <c r="A1" s="3" t="s">
        <v>0</v>
      </c>
      <c r="B1" s="45"/>
      <c r="C1" s="45"/>
      <c r="D1" s="46" t="str">
        <f>Rekapitulace!B2</f>
        <v xml:space="preserve">VZT - MŠ Radošov obec Kyselka </v>
      </c>
      <c r="E1" s="45"/>
      <c r="F1" s="47"/>
      <c r="G1" s="48"/>
      <c r="H1" s="49"/>
      <c r="I1" s="49"/>
      <c r="J1" s="49"/>
    </row>
    <row r="2" spans="1:10" x14ac:dyDescent="0.3">
      <c r="A2" s="3" t="s">
        <v>1</v>
      </c>
      <c r="B2" s="45"/>
      <c r="C2" s="45"/>
      <c r="D2" s="46" t="str">
        <f>Rekapitulace!B3</f>
        <v xml:space="preserve">Obec Kyselka MŠ Radošov 169, 362 72  </v>
      </c>
      <c r="E2" s="45"/>
      <c r="F2" s="47"/>
      <c r="G2" s="48"/>
      <c r="H2" s="45"/>
      <c r="I2" s="45"/>
      <c r="J2" s="45"/>
    </row>
    <row r="3" spans="1:10" x14ac:dyDescent="0.3">
      <c r="A3" s="50" t="s">
        <v>12</v>
      </c>
      <c r="B3" s="45"/>
      <c r="C3" s="45"/>
      <c r="D3" s="45" t="s">
        <v>31</v>
      </c>
      <c r="E3" s="45"/>
      <c r="F3" s="47"/>
      <c r="G3" s="47"/>
      <c r="H3" s="45"/>
      <c r="I3" s="45"/>
      <c r="J3" s="45"/>
    </row>
    <row r="4" spans="1:10" x14ac:dyDescent="0.3">
      <c r="A4" s="45"/>
      <c r="B4" s="45"/>
      <c r="C4" s="45"/>
      <c r="D4" s="45"/>
      <c r="E4" s="45"/>
      <c r="F4" s="47"/>
      <c r="G4" s="47"/>
      <c r="H4" s="51" t="s">
        <v>13</v>
      </c>
      <c r="I4" s="52"/>
      <c r="J4" s="45"/>
    </row>
    <row r="5" spans="1:10" x14ac:dyDescent="0.3">
      <c r="A5" s="53" t="s">
        <v>14</v>
      </c>
      <c r="B5" s="53" t="s">
        <v>15</v>
      </c>
      <c r="C5" s="53" t="s">
        <v>16</v>
      </c>
      <c r="D5" s="53" t="s">
        <v>17</v>
      </c>
      <c r="E5" s="53" t="s">
        <v>18</v>
      </c>
      <c r="F5" s="53" t="s">
        <v>19</v>
      </c>
      <c r="G5" s="54" t="s">
        <v>20</v>
      </c>
      <c r="H5" s="55">
        <v>0.15</v>
      </c>
      <c r="I5" s="55">
        <v>0.21</v>
      </c>
      <c r="J5" s="56" t="s">
        <v>21</v>
      </c>
    </row>
    <row r="6" spans="1:10" x14ac:dyDescent="0.3">
      <c r="A6" s="57"/>
      <c r="B6" s="57"/>
      <c r="C6" s="57"/>
      <c r="D6" s="58"/>
      <c r="E6" s="59"/>
      <c r="F6" s="57"/>
      <c r="G6" s="60"/>
      <c r="H6" s="61"/>
      <c r="I6" s="61"/>
      <c r="J6" s="62"/>
    </row>
    <row r="7" spans="1:10" ht="72" x14ac:dyDescent="0.3">
      <c r="A7" s="57"/>
      <c r="B7" s="57"/>
      <c r="C7" s="57"/>
      <c r="D7" s="58"/>
      <c r="E7" s="86" t="s">
        <v>41</v>
      </c>
      <c r="F7" s="57" t="s">
        <v>24</v>
      </c>
      <c r="G7" s="60">
        <v>1</v>
      </c>
      <c r="H7" s="64"/>
      <c r="I7" s="85">
        <v>0</v>
      </c>
      <c r="J7" s="62">
        <f>I7*G7</f>
        <v>0</v>
      </c>
    </row>
    <row r="8" spans="1:10" x14ac:dyDescent="0.3">
      <c r="A8" s="57"/>
      <c r="B8" s="57"/>
      <c r="C8" s="57"/>
      <c r="D8" s="58"/>
      <c r="E8" s="83" t="s">
        <v>28</v>
      </c>
      <c r="F8" s="80" t="s">
        <v>23</v>
      </c>
      <c r="G8" s="65">
        <v>1</v>
      </c>
      <c r="H8" s="64"/>
      <c r="I8" s="85">
        <v>0</v>
      </c>
      <c r="J8" s="62">
        <f t="shared" ref="J8:J14" si="0">I8*G8</f>
        <v>0</v>
      </c>
    </row>
    <row r="9" spans="1:10" x14ac:dyDescent="0.3">
      <c r="A9" s="57"/>
      <c r="B9" s="57"/>
      <c r="C9" s="57"/>
      <c r="D9" s="58"/>
      <c r="E9" s="83" t="s">
        <v>29</v>
      </c>
      <c r="F9" s="80" t="s">
        <v>23</v>
      </c>
      <c r="G9" s="65">
        <v>1</v>
      </c>
      <c r="H9" s="64"/>
      <c r="I9" s="85">
        <v>0</v>
      </c>
      <c r="J9" s="62">
        <f t="shared" si="0"/>
        <v>0</v>
      </c>
    </row>
    <row r="10" spans="1:10" x14ac:dyDescent="0.3">
      <c r="A10" s="57"/>
      <c r="B10" s="57"/>
      <c r="C10" s="57"/>
      <c r="D10" s="58"/>
      <c r="E10" s="83" t="s">
        <v>32</v>
      </c>
      <c r="F10" s="80" t="s">
        <v>23</v>
      </c>
      <c r="G10" s="65">
        <v>2</v>
      </c>
      <c r="H10" s="64"/>
      <c r="I10" s="85">
        <v>0</v>
      </c>
      <c r="J10" s="62">
        <f t="shared" si="0"/>
        <v>0</v>
      </c>
    </row>
    <row r="11" spans="1:10" x14ac:dyDescent="0.3">
      <c r="A11" s="57"/>
      <c r="B11" s="57"/>
      <c r="C11" s="57"/>
      <c r="D11" s="58"/>
      <c r="E11" s="83" t="s">
        <v>30</v>
      </c>
      <c r="F11" s="80" t="s">
        <v>25</v>
      </c>
      <c r="G11" s="65">
        <v>2</v>
      </c>
      <c r="H11" s="64"/>
      <c r="I11" s="85">
        <v>0</v>
      </c>
      <c r="J11" s="62">
        <f t="shared" si="0"/>
        <v>0</v>
      </c>
    </row>
    <row r="12" spans="1:10" x14ac:dyDescent="0.3">
      <c r="A12" s="57"/>
      <c r="B12" s="57"/>
      <c r="C12" s="57"/>
      <c r="D12" s="58"/>
      <c r="E12" s="83" t="s">
        <v>26</v>
      </c>
      <c r="F12" s="80" t="s">
        <v>25</v>
      </c>
      <c r="G12" s="65">
        <v>10</v>
      </c>
      <c r="H12" s="64"/>
      <c r="I12" s="85">
        <v>0</v>
      </c>
      <c r="J12" s="62">
        <f t="shared" si="0"/>
        <v>0</v>
      </c>
    </row>
    <row r="13" spans="1:10" x14ac:dyDescent="0.3">
      <c r="A13" s="63"/>
      <c r="B13" s="63"/>
      <c r="C13" s="63"/>
      <c r="D13" s="66"/>
      <c r="E13" s="66" t="s">
        <v>38</v>
      </c>
      <c r="F13" s="80" t="s">
        <v>24</v>
      </c>
      <c r="G13" s="67">
        <v>1</v>
      </c>
      <c r="H13" s="64"/>
      <c r="I13" s="85">
        <v>0</v>
      </c>
      <c r="J13" s="62">
        <f t="shared" si="0"/>
        <v>0</v>
      </c>
    </row>
    <row r="14" spans="1:10" x14ac:dyDescent="0.3">
      <c r="A14" s="63"/>
      <c r="B14" s="63"/>
      <c r="C14" s="63"/>
      <c r="D14" s="66"/>
      <c r="E14" s="66" t="s">
        <v>27</v>
      </c>
      <c r="F14" s="80" t="s">
        <v>24</v>
      </c>
      <c r="G14" s="67">
        <v>1</v>
      </c>
      <c r="H14" s="64"/>
      <c r="I14" s="85">
        <v>0</v>
      </c>
      <c r="J14" s="62">
        <f t="shared" si="0"/>
        <v>0</v>
      </c>
    </row>
    <row r="15" spans="1:10" x14ac:dyDescent="0.3">
      <c r="A15" s="68"/>
      <c r="B15" s="68"/>
      <c r="C15" s="68"/>
      <c r="D15" s="69"/>
      <c r="E15" s="70"/>
      <c r="F15" s="68"/>
      <c r="G15" s="71"/>
      <c r="H15" s="72"/>
      <c r="I15" s="73"/>
      <c r="J15" s="74"/>
    </row>
    <row r="16" spans="1:10" ht="15" thickBot="1" x14ac:dyDescent="0.35">
      <c r="A16" s="75" t="s">
        <v>39</v>
      </c>
      <c r="B16" s="75"/>
      <c r="C16" s="75"/>
      <c r="D16" s="75"/>
      <c r="E16" s="75"/>
      <c r="F16" s="76"/>
      <c r="G16" s="76"/>
      <c r="H16" s="75"/>
      <c r="I16" s="75"/>
      <c r="J16" s="75"/>
    </row>
    <row r="17" spans="1:11" ht="42" customHeight="1" x14ac:dyDescent="0.3">
      <c r="A17" s="102" t="s">
        <v>40</v>
      </c>
      <c r="B17" s="102"/>
      <c r="C17" s="102"/>
      <c r="D17" s="102"/>
      <c r="E17" s="103"/>
      <c r="F17" s="28" t="s">
        <v>8</v>
      </c>
      <c r="G17" s="29"/>
      <c r="H17" s="30"/>
      <c r="I17" s="31"/>
      <c r="J17" s="32">
        <f>SUM(J7:J16)</f>
        <v>0</v>
      </c>
      <c r="K17">
        <f>J17*2</f>
        <v>0</v>
      </c>
    </row>
    <row r="18" spans="1:11" x14ac:dyDescent="0.3">
      <c r="A18" s="75"/>
      <c r="B18" s="75"/>
      <c r="C18" s="75"/>
      <c r="D18" s="75"/>
      <c r="E18" s="75"/>
      <c r="F18" s="33"/>
      <c r="G18" s="34"/>
      <c r="H18" s="35"/>
      <c r="I18" s="36"/>
      <c r="J18" s="37"/>
    </row>
    <row r="19" spans="1:11" x14ac:dyDescent="0.3">
      <c r="A19" s="75"/>
      <c r="B19" s="75"/>
      <c r="C19" s="75"/>
      <c r="D19" s="75"/>
      <c r="E19" s="75"/>
      <c r="F19" s="38"/>
      <c r="G19" s="34"/>
      <c r="H19" s="35"/>
      <c r="I19" s="36"/>
      <c r="J19" s="37"/>
    </row>
    <row r="20" spans="1:11" x14ac:dyDescent="0.3">
      <c r="A20" s="75"/>
      <c r="B20" s="75"/>
      <c r="C20" s="75"/>
      <c r="D20" s="75"/>
      <c r="E20" s="75"/>
      <c r="F20" s="38" t="s">
        <v>10</v>
      </c>
      <c r="G20" s="34"/>
      <c r="H20" s="35">
        <v>0.21</v>
      </c>
      <c r="I20" s="36"/>
      <c r="J20" s="37">
        <f>ROUND(J17*0.21,0)</f>
        <v>0</v>
      </c>
    </row>
    <row r="21" spans="1:11" x14ac:dyDescent="0.3">
      <c r="A21" s="75"/>
      <c r="B21" s="75"/>
      <c r="C21" s="75"/>
      <c r="D21" s="75"/>
      <c r="E21" s="75"/>
      <c r="F21" s="33"/>
      <c r="G21" s="34"/>
      <c r="H21" s="35"/>
      <c r="I21" s="36"/>
      <c r="J21" s="37"/>
    </row>
    <row r="22" spans="1:11" ht="15" thickBot="1" x14ac:dyDescent="0.35">
      <c r="A22" s="75"/>
      <c r="B22" s="75"/>
      <c r="C22" s="75"/>
      <c r="D22" s="75"/>
      <c r="E22" s="75"/>
      <c r="F22" s="40" t="s">
        <v>11</v>
      </c>
      <c r="G22" s="41"/>
      <c r="H22" s="42"/>
      <c r="I22" s="43"/>
      <c r="J22" s="44">
        <f>SUM(J17:J20)</f>
        <v>0</v>
      </c>
    </row>
    <row r="23" spans="1:11" x14ac:dyDescent="0.3">
      <c r="F23" s="77"/>
      <c r="G23" s="77"/>
    </row>
  </sheetData>
  <mergeCells count="1">
    <mergeCell ref="A17:E17"/>
  </mergeCells>
  <pageMargins left="0.7" right="0.7" top="0.78740157499999996" bottom="0.78740157499999996" header="0.3" footer="0.3"/>
  <pageSetup paperSize="9" scale="80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Zařízení č.1</vt:lpstr>
      <vt:lpstr>Zařízení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user</cp:lastModifiedBy>
  <cp:lastPrinted>2020-09-11T11:24:09Z</cp:lastPrinted>
  <dcterms:created xsi:type="dcterms:W3CDTF">2018-04-12T06:05:14Z</dcterms:created>
  <dcterms:modified xsi:type="dcterms:W3CDTF">2022-11-10T18:00:28Z</dcterms:modified>
</cp:coreProperties>
</file>