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16" windowWidth="23256" windowHeight="13176"/>
  </bookViews>
  <sheets>
    <sheet name="přístavba haly výkaz výměr" sheetId="6" r:id="rId1"/>
  </sheets>
  <definedNames>
    <definedName name="_xlnm.Print_Area" localSheetId="0">'přístavba haly výkaz výměr'!$A$1:$G$255</definedName>
    <definedName name="solver_lin" localSheetId="0" hidden="1">0</definedName>
    <definedName name="solver_num" localSheetId="0" hidden="1">0</definedName>
    <definedName name="solver_opt" localSheetId="0" hidden="1">'přístavba haly výkaz výměr'!#REF!</definedName>
    <definedName name="solver_typ" localSheetId="0" hidden="1">1</definedName>
    <definedName name="solver_val" localSheetId="0" hidden="1">0</definedName>
  </definedNames>
  <calcPr calcId="145621"/>
</workbook>
</file>

<file path=xl/calcChain.xml><?xml version="1.0" encoding="utf-8"?>
<calcChain xmlns="http://schemas.openxmlformats.org/spreadsheetml/2006/main">
  <c r="C240" i="6" l="1"/>
  <c r="G238" i="6"/>
  <c r="G239" i="6" s="1"/>
  <c r="G235" i="6"/>
  <c r="G234" i="6"/>
  <c r="G233" i="6"/>
  <c r="G230" i="6"/>
  <c r="G229" i="6"/>
  <c r="G228" i="6"/>
  <c r="G227" i="6"/>
  <c r="G224" i="6"/>
  <c r="G223" i="6"/>
  <c r="G220" i="6"/>
  <c r="G221" i="6" s="1"/>
  <c r="C214" i="6"/>
  <c r="G212" i="6"/>
  <c r="G213" i="6" s="1"/>
  <c r="G209" i="6"/>
  <c r="G208" i="6"/>
  <c r="G207" i="6"/>
  <c r="G206" i="6"/>
  <c r="G205" i="6"/>
  <c r="G204" i="6"/>
  <c r="G203" i="6"/>
  <c r="G202" i="6"/>
  <c r="G201" i="6"/>
  <c r="G200" i="6"/>
  <c r="G199" i="6"/>
  <c r="G196" i="6"/>
  <c r="G195" i="6"/>
  <c r="G192" i="6"/>
  <c r="G191" i="6"/>
  <c r="G190" i="6"/>
  <c r="G189" i="6"/>
  <c r="G188" i="6"/>
  <c r="G187" i="6"/>
  <c r="G186" i="6"/>
  <c r="G185" i="6"/>
  <c r="G184" i="6"/>
  <c r="G183" i="6"/>
  <c r="C177" i="6"/>
  <c r="C176" i="6"/>
  <c r="G175" i="6"/>
  <c r="G246" i="6" s="1"/>
  <c r="C173" i="6"/>
  <c r="G172" i="6"/>
  <c r="G173" i="6" s="1"/>
  <c r="C170" i="6"/>
  <c r="G169" i="6"/>
  <c r="G168" i="6"/>
  <c r="G170" i="6" s="1"/>
  <c r="C166" i="6"/>
  <c r="G165" i="6"/>
  <c r="G166" i="6" s="1"/>
  <c r="C163" i="6"/>
  <c r="G162" i="6"/>
  <c r="G161" i="6"/>
  <c r="G160" i="6"/>
  <c r="G159" i="6"/>
  <c r="G158" i="6"/>
  <c r="G157" i="6"/>
  <c r="G156" i="6"/>
  <c r="G155" i="6"/>
  <c r="G154" i="6"/>
  <c r="G153" i="6"/>
  <c r="G152" i="6"/>
  <c r="G151" i="6"/>
  <c r="G150" i="6"/>
  <c r="G149" i="6"/>
  <c r="G148" i="6"/>
  <c r="G147" i="6"/>
  <c r="G146" i="6"/>
  <c r="G145" i="6"/>
  <c r="G144" i="6"/>
  <c r="G143" i="6"/>
  <c r="G142" i="6"/>
  <c r="G141" i="6"/>
  <c r="C139" i="6"/>
  <c r="G138" i="6"/>
  <c r="G137" i="6"/>
  <c r="G136" i="6"/>
  <c r="G135" i="6"/>
  <c r="G134" i="6"/>
  <c r="C132" i="6"/>
  <c r="G131" i="6"/>
  <c r="G130" i="6"/>
  <c r="G129" i="6"/>
  <c r="C127" i="6"/>
  <c r="G126" i="6"/>
  <c r="G127" i="6" s="1"/>
  <c r="C124" i="6"/>
  <c r="G123" i="6"/>
  <c r="G122" i="6"/>
  <c r="G121" i="6"/>
  <c r="C119" i="6"/>
  <c r="G118" i="6"/>
  <c r="G117" i="6"/>
  <c r="G116" i="6"/>
  <c r="G115" i="6"/>
  <c r="G114" i="6"/>
  <c r="G113" i="6"/>
  <c r="G112" i="6"/>
  <c r="G111" i="6"/>
  <c r="C109" i="6"/>
  <c r="G108" i="6"/>
  <c r="G109" i="6" s="1"/>
  <c r="C106" i="6"/>
  <c r="G105" i="6"/>
  <c r="G104" i="6"/>
  <c r="G103" i="6"/>
  <c r="G102" i="6"/>
  <c r="G101" i="6"/>
  <c r="G100" i="6"/>
  <c r="C98" i="6"/>
  <c r="G97" i="6"/>
  <c r="G96" i="6"/>
  <c r="G95" i="6"/>
  <c r="G94" i="6"/>
  <c r="G93" i="6"/>
  <c r="G92" i="6"/>
  <c r="G91" i="6"/>
  <c r="G90" i="6"/>
  <c r="G98" i="6" s="1"/>
  <c r="C88" i="6"/>
  <c r="G87" i="6"/>
  <c r="G86" i="6"/>
  <c r="G88" i="6" s="1"/>
  <c r="C84" i="6"/>
  <c r="G83" i="6"/>
  <c r="G82" i="6"/>
  <c r="G81" i="6"/>
  <c r="G80" i="6"/>
  <c r="G79" i="6"/>
  <c r="G78" i="6"/>
  <c r="C76" i="6"/>
  <c r="G75" i="6"/>
  <c r="G74" i="6"/>
  <c r="G73" i="6"/>
  <c r="G72" i="6"/>
  <c r="G71" i="6"/>
  <c r="C69" i="6"/>
  <c r="G68" i="6"/>
  <c r="G67" i="6"/>
  <c r="G66" i="6"/>
  <c r="G65" i="6"/>
  <c r="G64" i="6"/>
  <c r="G63" i="6"/>
  <c r="G62" i="6"/>
  <c r="G61" i="6"/>
  <c r="C59" i="6"/>
  <c r="G58" i="6"/>
  <c r="G57" i="6"/>
  <c r="G56" i="6"/>
  <c r="G55" i="6"/>
  <c r="G54" i="6"/>
  <c r="G53" i="6"/>
  <c r="G52" i="6"/>
  <c r="G51" i="6"/>
  <c r="G50" i="6"/>
  <c r="G49" i="6"/>
  <c r="G48" i="6"/>
  <c r="C46" i="6"/>
  <c r="G45" i="6"/>
  <c r="G44" i="6"/>
  <c r="G43" i="6"/>
  <c r="C41" i="6"/>
  <c r="G40" i="6"/>
  <c r="G41" i="6" s="1"/>
  <c r="C38" i="6"/>
  <c r="G37" i="6"/>
  <c r="G36" i="6"/>
  <c r="G35" i="6"/>
  <c r="G38" i="6" s="1"/>
  <c r="C33" i="6"/>
  <c r="G32" i="6"/>
  <c r="G31" i="6"/>
  <c r="G30" i="6"/>
  <c r="G33" i="6" s="1"/>
  <c r="C28" i="6"/>
  <c r="G27" i="6"/>
  <c r="G26" i="6"/>
  <c r="G25" i="6"/>
  <c r="G24" i="6"/>
  <c r="G23" i="6"/>
  <c r="G22" i="6"/>
  <c r="G21" i="6"/>
  <c r="G20" i="6"/>
  <c r="C18" i="6"/>
  <c r="G17" i="6"/>
  <c r="G16" i="6"/>
  <c r="G15" i="6"/>
  <c r="G14" i="6"/>
  <c r="G13" i="6"/>
  <c r="G12" i="6"/>
  <c r="G11" i="6"/>
  <c r="G10" i="6"/>
  <c r="G9" i="6"/>
  <c r="G8" i="6"/>
  <c r="G7" i="6"/>
  <c r="G163" i="6" l="1"/>
  <c r="G176" i="6"/>
  <c r="G197" i="6"/>
  <c r="G28" i="6"/>
  <c r="G84" i="6"/>
  <c r="G231" i="6"/>
  <c r="G236" i="6"/>
  <c r="G240" i="6" s="1"/>
  <c r="G225" i="6"/>
  <c r="G193" i="6"/>
  <c r="G210" i="6"/>
  <c r="G18" i="6"/>
  <c r="G119" i="6"/>
  <c r="G124" i="6"/>
  <c r="G46" i="6"/>
  <c r="G59" i="6"/>
  <c r="G69" i="6"/>
  <c r="G132" i="6"/>
  <c r="G76" i="6"/>
  <c r="G106" i="6"/>
  <c r="G139" i="6"/>
  <c r="G214" i="6"/>
  <c r="G177" i="6" l="1"/>
  <c r="G242" i="6"/>
  <c r="G245" i="6" s="1"/>
</calcChain>
</file>

<file path=xl/sharedStrings.xml><?xml version="1.0" encoding="utf-8"?>
<sst xmlns="http://schemas.openxmlformats.org/spreadsheetml/2006/main" count="681" uniqueCount="395">
  <si>
    <t>Stavba :</t>
  </si>
  <si>
    <t>Objekt :</t>
  </si>
  <si>
    <t>Rozpočet:</t>
  </si>
  <si>
    <t>P.č.</t>
  </si>
  <si>
    <t>Číslo položky</t>
  </si>
  <si>
    <t>Název položky</t>
  </si>
  <si>
    <t>MJ</t>
  </si>
  <si>
    <t>množství</t>
  </si>
  <si>
    <t>cena / MJ</t>
  </si>
  <si>
    <t>celkem (Kč)</t>
  </si>
  <si>
    <t>Díl:</t>
  </si>
  <si>
    <t>1</t>
  </si>
  <si>
    <t>Zemní práce</t>
  </si>
  <si>
    <t>ks</t>
  </si>
  <si>
    <t>Celkem za</t>
  </si>
  <si>
    <t>Přístavba II výrobní haly č.p. st. 409 Jistebnice</t>
  </si>
  <si>
    <t>SO 01 Přístavba haly II</t>
  </si>
  <si>
    <t>01-01</t>
  </si>
  <si>
    <t>Hala</t>
  </si>
  <si>
    <t>1 Zemní práce</t>
  </si>
  <si>
    <t>115101201R00</t>
  </si>
  <si>
    <t xml:space="preserve">Čerpání vody na výšku do 10 m, přítok do 500 l </t>
  </si>
  <si>
    <t>hod</t>
  </si>
  <si>
    <t>115101301R00</t>
  </si>
  <si>
    <t xml:space="preserve">Pohotovost čerp.soupravy, výška 10 m, přítok 500 l </t>
  </si>
  <si>
    <t>den</t>
  </si>
  <si>
    <t>132201209R00</t>
  </si>
  <si>
    <t xml:space="preserve">Příplatek za lepivost - hloubení rýh 200cm v hor.3 </t>
  </si>
  <si>
    <t>m3</t>
  </si>
  <si>
    <t>132201211R00</t>
  </si>
  <si>
    <t xml:space="preserve">Hloubení rýh š.do 200 cm hor.3 do 100 m3,STROJNĚ </t>
  </si>
  <si>
    <t>162207111R00</t>
  </si>
  <si>
    <t xml:space="preserve">Vodorovné přemístění výkopku hor. 1-4 do 50 m </t>
  </si>
  <si>
    <t>162301101R00</t>
  </si>
  <si>
    <t xml:space="preserve">Vodorovné přemístění výkopku z hor.1-4 do 500 m </t>
  </si>
  <si>
    <t>167101102R00</t>
  </si>
  <si>
    <t xml:space="preserve">Nakládání výkopku z hor.1-4 v množství nad 100 m3 </t>
  </si>
  <si>
    <t>171201201R00</t>
  </si>
  <si>
    <t xml:space="preserve">Uložení sypaniny na skl.-modelace na výšku přes 2m </t>
  </si>
  <si>
    <t>174101101R00</t>
  </si>
  <si>
    <t xml:space="preserve">Zásyp jam, rýh, šachet se zhutněním </t>
  </si>
  <si>
    <t>181101102R00</t>
  </si>
  <si>
    <t xml:space="preserve">Úprava pláně v zářezech v hor. 1-4, se zhutněním </t>
  </si>
  <si>
    <t>m2</t>
  </si>
  <si>
    <t>1-01</t>
  </si>
  <si>
    <t xml:space="preserve">Zkoušky zhutnění </t>
  </si>
  <si>
    <t>2</t>
  </si>
  <si>
    <t>Základy a zvláštní zakládání</t>
  </si>
  <si>
    <t>274321116R00</t>
  </si>
  <si>
    <t xml:space="preserve">Železobeton zákl. pásů z cem. portladských C 16/20 </t>
  </si>
  <si>
    <t>274351215R00</t>
  </si>
  <si>
    <t xml:space="preserve">Bednění stěn základových pasů - zřízení </t>
  </si>
  <si>
    <t>274351216R00</t>
  </si>
  <si>
    <t xml:space="preserve">Bednění stěn základových pasů - odstranění </t>
  </si>
  <si>
    <t>274361821R00</t>
  </si>
  <si>
    <t xml:space="preserve">Výztuž základ. pasů z betonářské oceli 10505 (R) </t>
  </si>
  <si>
    <t>t</t>
  </si>
  <si>
    <t>275321117R00</t>
  </si>
  <si>
    <t xml:space="preserve">Železobeton zákl. patek z cem. portladských C25/30 </t>
  </si>
  <si>
    <t>275354111R00</t>
  </si>
  <si>
    <t xml:space="preserve">Bednění stěn základových patek zřízení </t>
  </si>
  <si>
    <t>275354211R00</t>
  </si>
  <si>
    <t xml:space="preserve">Bednění základových patek odstranění </t>
  </si>
  <si>
    <t>275361821R00</t>
  </si>
  <si>
    <t>Výztuž základ. patek z betonářské oceli 10 505 (R) odhad 30 kg/m3</t>
  </si>
  <si>
    <t>3</t>
  </si>
  <si>
    <t>Svislé a kompletní konstrukce</t>
  </si>
  <si>
    <t>310239211R00</t>
  </si>
  <si>
    <t xml:space="preserve">Zazdívka otvorů plochy do 4 m2 cihlami na MVC </t>
  </si>
  <si>
    <t>317941121RT2</t>
  </si>
  <si>
    <t>Osazení ocelových válcovaných nosníků do č.12 včetně dodávky profilu I č.10</t>
  </si>
  <si>
    <t>317941123RT2</t>
  </si>
  <si>
    <t>Osazení ocelových válcovaných nosníků  č.14-22 včetně dodávky profilu I č.14</t>
  </si>
  <si>
    <t>4</t>
  </si>
  <si>
    <t>Vodorovné konstrukce</t>
  </si>
  <si>
    <t>317321116R00</t>
  </si>
  <si>
    <t xml:space="preserve">Římsy ze železového betonu C 16/20 </t>
  </si>
  <si>
    <t>317351107R00</t>
  </si>
  <si>
    <t xml:space="preserve">Bednění překladů - zřízení </t>
  </si>
  <si>
    <t>317351108R00</t>
  </si>
  <si>
    <t xml:space="preserve">Bednění překladů - odstranění </t>
  </si>
  <si>
    <t>61</t>
  </si>
  <si>
    <t>Upravy povrchů vnitřní</t>
  </si>
  <si>
    <t>612421637R00</t>
  </si>
  <si>
    <t xml:space="preserve">Omítka vnitřní zdiva, MVC, štuková </t>
  </si>
  <si>
    <t>62</t>
  </si>
  <si>
    <t>Upravy povrchů vnější</t>
  </si>
  <si>
    <t>622421143R00</t>
  </si>
  <si>
    <t xml:space="preserve">Omítka vnější stěn, MVC, štuková, složitost 1-2 </t>
  </si>
  <si>
    <t>622471317R00</t>
  </si>
  <si>
    <t xml:space="preserve">Nátěr nebo nástřik stěn vnějších, složitost 1 - 2 </t>
  </si>
  <si>
    <t>625981123R00</t>
  </si>
  <si>
    <t>Obklad vnějších ocelových překladů deskami, - deska Lignopor, tloušťka 50 mm</t>
  </si>
  <si>
    <t>63</t>
  </si>
  <si>
    <t>Podlahy a podlahové konstrukce</t>
  </si>
  <si>
    <t>273321611R00</t>
  </si>
  <si>
    <t xml:space="preserve">Železobeton základových desek C 30/37 </t>
  </si>
  <si>
    <t>564261111R00</t>
  </si>
  <si>
    <t>Podklad ze štěrkopísku po zhutnění tloušťky 20 cm frakce 0-32mm</t>
  </si>
  <si>
    <t>564791111R00</t>
  </si>
  <si>
    <t>Podklad pro zpevněné plochy z kam.drceného frakce 0-63mm</t>
  </si>
  <si>
    <t>631313611R00</t>
  </si>
  <si>
    <t>Mazanina betonová tl. 8 - 12 cm C 16/20 podkladní beton</t>
  </si>
  <si>
    <t>631316115R00</t>
  </si>
  <si>
    <t xml:space="preserve">Postřik nových beton. podlah proti prvotn. vysych. </t>
  </si>
  <si>
    <t>631319173R00</t>
  </si>
  <si>
    <t xml:space="preserve">Příplatek za stržení povrchu mazaniny tl. 12 cm </t>
  </si>
  <si>
    <t>631351101R00</t>
  </si>
  <si>
    <t xml:space="preserve">Bednění stěn, rýh a otvorů v podlahách - zřízení </t>
  </si>
  <si>
    <t>631351102R00</t>
  </si>
  <si>
    <t xml:space="preserve">Bednění stěn, rýh a otvorů v podlahách -odstranění </t>
  </si>
  <si>
    <t>631361921RT3</t>
  </si>
  <si>
    <t>Výztuž mazanin svařovanou sítí průměr drátu  5,0, oka 150/150 mm KD37</t>
  </si>
  <si>
    <t>631361921RT4</t>
  </si>
  <si>
    <t>Výztuž mazanin svařovanou sítí průměr drátu  6,0, oka 100/100 mm KH30</t>
  </si>
  <si>
    <t>632451494U00</t>
  </si>
  <si>
    <t xml:space="preserve">Přípl potěr strojní přehlazení </t>
  </si>
  <si>
    <t>64</t>
  </si>
  <si>
    <t>Výplně otvorů</t>
  </si>
  <si>
    <t>64-01</t>
  </si>
  <si>
    <t>Rychloběžná rolovací vrata 4500/3100mm zateplená plech/PUR/plech, elektro vnitřní nad vraty - poz 1</t>
  </si>
  <si>
    <t>kus</t>
  </si>
  <si>
    <t>64-02</t>
  </si>
  <si>
    <t>Okno plast 4200/2000mm , 4křídlé, OS, iz dvojsklo vč rámu, kování (dle stávajících oken) - poz 2</t>
  </si>
  <si>
    <t>64-03</t>
  </si>
  <si>
    <t>Rolovací vrata 3000/2700mm zateplená plech/PUR/plech, elektro vnitřní nad vraty - poz 3</t>
  </si>
  <si>
    <t>64-04</t>
  </si>
  <si>
    <t>Rychloběžná rolovací vrata 4300/3100mm zateplená plech/PUR/plech, elektro vnitřní nad vraty - poz 4</t>
  </si>
  <si>
    <t>64-05</t>
  </si>
  <si>
    <t>Ocelové dveře jednokřídlé vnější 1200/2100mm vč zárubně,kování,povrch úprav, EI30DP1-C - poz 5</t>
  </si>
  <si>
    <t>64-06</t>
  </si>
  <si>
    <t>Hliníkové dveře jednokřídlé vnitřní 1500/1970mm vč zárubně,kování,povrch úprav, EI30DP1-C - poz 6</t>
  </si>
  <si>
    <t>64-07</t>
  </si>
  <si>
    <t>Ocelové dveře jednokřídlé vnější 1000/2000mm vč zárubně,kování,povrch úprav, EI30DP1-C - poz 7</t>
  </si>
  <si>
    <t>64-08</t>
  </si>
  <si>
    <t>Rychloběžná rolovací vrata 4400/4200mm zateplená plech/PUR/plech, elektro vnitřní nad vraty - poz 8</t>
  </si>
  <si>
    <t>94</t>
  </si>
  <si>
    <t>Lešení a stavební výtahy</t>
  </si>
  <si>
    <t>941941031R00</t>
  </si>
  <si>
    <t xml:space="preserve">Montáž lešení leh.řad.s podlahami,š.do 1 m, H 10 m </t>
  </si>
  <si>
    <t>941941191RT3</t>
  </si>
  <si>
    <t>Příplatek za každý měsíc použití lešení k pol.1031 lešení pronajaté</t>
  </si>
  <si>
    <t>941941831R00</t>
  </si>
  <si>
    <t xml:space="preserve">Demontáž lešení leh.řad.s podlahami,š.1 m, H 10 m </t>
  </si>
  <si>
    <t>941955001R00</t>
  </si>
  <si>
    <t xml:space="preserve">Lešení lehké pomocné, výška podlahy do 1,2 m </t>
  </si>
  <si>
    <t>945412111U00</t>
  </si>
  <si>
    <t xml:space="preserve">Teleskop hydraul mont ploš v 8m </t>
  </si>
  <si>
    <t>95</t>
  </si>
  <si>
    <t>Dokončovací kce na pozem.stav.</t>
  </si>
  <si>
    <t>952901221R00</t>
  </si>
  <si>
    <t xml:space="preserve">Vyčištění průmyslových budov a objektů výrobních </t>
  </si>
  <si>
    <t>95-01</t>
  </si>
  <si>
    <t>Přenosné hasící přístroje - has schopnost 21A/113B např práškový RHP 6P KT Pulver</t>
  </si>
  <si>
    <t>95-02</t>
  </si>
  <si>
    <t>soubor</t>
  </si>
  <si>
    <t>95-03</t>
  </si>
  <si>
    <t>95-04</t>
  </si>
  <si>
    <t>kpl</t>
  </si>
  <si>
    <t>95-05</t>
  </si>
  <si>
    <t>952</t>
  </si>
  <si>
    <t>Stavební přípomoce</t>
  </si>
  <si>
    <t>952-01</t>
  </si>
  <si>
    <t xml:space="preserve">Stavební přípomoce pro technologii </t>
  </si>
  <si>
    <t>952-02</t>
  </si>
  <si>
    <t xml:space="preserve">Stavební přípomoce pro PSV </t>
  </si>
  <si>
    <t>96</t>
  </si>
  <si>
    <t>Bourání konstrukcí</t>
  </si>
  <si>
    <t>96 Bourání konstrukcí</t>
  </si>
  <si>
    <t>919735123R00</t>
  </si>
  <si>
    <t xml:space="preserve">Řezání stávajícího betonového krytu tl. 10 - 15 cm </t>
  </si>
  <si>
    <t>m</t>
  </si>
  <si>
    <t>96-01</t>
  </si>
  <si>
    <t>Vyříznutí otvoru ve stěně sendvičového panelu pro rol vrata poz 8 - 4400/4200mm</t>
  </si>
  <si>
    <t>962032432R00</t>
  </si>
  <si>
    <t xml:space="preserve">Bourání zdiva z dutých cihel nebo tvárnic na MVC </t>
  </si>
  <si>
    <t>965042241RT5</t>
  </si>
  <si>
    <t>Bourání mazanin betonových tl. nad 10 cm, nad 4 m2 sbíječka  tl. mazaniny 15 - 20 cm</t>
  </si>
  <si>
    <t>965049112RT1</t>
  </si>
  <si>
    <t>Příplatek, bourání mazanin se svař.síťí nad 10 cm jednostranná výztuž svařovanou sítí</t>
  </si>
  <si>
    <t>968061113R00</t>
  </si>
  <si>
    <t xml:space="preserve">Vyvěšení dřevěných okenních křídel pl. nad 1,5 m2 </t>
  </si>
  <si>
    <t>968062357R00</t>
  </si>
  <si>
    <t xml:space="preserve">Vybourání dřevěných rámů oken dvojitých nad  4 m2 </t>
  </si>
  <si>
    <t>979</t>
  </si>
  <si>
    <t>Odvoz suti</t>
  </si>
  <si>
    <t>979 Odvoz suti</t>
  </si>
  <si>
    <t>979096111U00</t>
  </si>
  <si>
    <t xml:space="preserve">Drcení odpadu ze zdiva </t>
  </si>
  <si>
    <t>979096113U00</t>
  </si>
  <si>
    <t xml:space="preserve">Drcení odpadu z betonu železového </t>
  </si>
  <si>
    <t>979990001R00</t>
  </si>
  <si>
    <t xml:space="preserve">Poplatek za skládku stavební suti </t>
  </si>
  <si>
    <t>979081111R00</t>
  </si>
  <si>
    <t xml:space="preserve">Odvoz suti a vybour. hmot na skládku do 1 km </t>
  </si>
  <si>
    <t>979088212R00</t>
  </si>
  <si>
    <t xml:space="preserve">Nakládání suti na dopravní prostředky </t>
  </si>
  <si>
    <t>979093111R00</t>
  </si>
  <si>
    <t xml:space="preserve">Uložení suti na skládku bez zhutnění </t>
  </si>
  <si>
    <t>99</t>
  </si>
  <si>
    <t>Staveništní přesun hmot</t>
  </si>
  <si>
    <t>99 Staveništní přesun hmot</t>
  </si>
  <si>
    <t>998014011R00</t>
  </si>
  <si>
    <t xml:space="preserve">Přesun hmot, budovy mont. jednopodl. s pláštěm </t>
  </si>
  <si>
    <t>711</t>
  </si>
  <si>
    <t>Izolace proti vodě</t>
  </si>
  <si>
    <t>711111001RZ1</t>
  </si>
  <si>
    <t>Izolace proti vlhkosti vodor. nátěr ALP za studena 1x nátěr - včetně dodávky penetračního laku ALP</t>
  </si>
  <si>
    <t>711112001RZ1</t>
  </si>
  <si>
    <t>Izolace proti vlhkosti svis. nátěr ALP, za studena 1x nátěr - včetně dodávky asfaltového laku</t>
  </si>
  <si>
    <t>711142559RY1</t>
  </si>
  <si>
    <t>711142559RY2</t>
  </si>
  <si>
    <t>711482020RZ1</t>
  </si>
  <si>
    <t>711491175R00</t>
  </si>
  <si>
    <t xml:space="preserve">Izolace tlaková, připevnění kotvícími pásky </t>
  </si>
  <si>
    <t>28324360</t>
  </si>
  <si>
    <t>Lišta krycí pro kotvení izolace</t>
  </si>
  <si>
    <t>998711101R00</t>
  </si>
  <si>
    <t xml:space="preserve">Přesun hmot pro izolace proti vodě, výšky do 6 m </t>
  </si>
  <si>
    <t>713</t>
  </si>
  <si>
    <t>Izolace tepelné</t>
  </si>
  <si>
    <t>713131131R00</t>
  </si>
  <si>
    <t xml:space="preserve">Izolace tepelná stěn lepením </t>
  </si>
  <si>
    <t>283758905</t>
  </si>
  <si>
    <t>998713101R00</t>
  </si>
  <si>
    <t xml:space="preserve">Přesun hmot pro izolace tepelné, výšky do 6 m </t>
  </si>
  <si>
    <t>730</t>
  </si>
  <si>
    <t>Ústřední vytápění</t>
  </si>
  <si>
    <t>730-01</t>
  </si>
  <si>
    <t>Ústřední vytápění - samostatný VV - Příloha č.1 přenést cenu z vyplněného výkazu ÚT</t>
  </si>
  <si>
    <t>762</t>
  </si>
  <si>
    <t>Konstrukce tesařské</t>
  </si>
  <si>
    <t>762334192RT3</t>
  </si>
  <si>
    <t>Montáž krokví vlašských do 288 cm2 ocel.spojkami včetně dodávky řeziva, hranoly 16/16 cm</t>
  </si>
  <si>
    <t>762395000R00</t>
  </si>
  <si>
    <t xml:space="preserve">Spojovací a ochranné prostředky pro střechy </t>
  </si>
  <si>
    <t>998762102R00</t>
  </si>
  <si>
    <t xml:space="preserve">Přesun hmot pro tesařské konstrukce, výšky do 12 m </t>
  </si>
  <si>
    <t>764</t>
  </si>
  <si>
    <t>Konstrukce klempířské</t>
  </si>
  <si>
    <t>764908103RT2</t>
  </si>
  <si>
    <t>Lindab kotlík žlabový kónický SOK,vel.žlabu 190 mm v ostatních barvách</t>
  </si>
  <si>
    <t>764908106RT2</t>
  </si>
  <si>
    <t>Lindab žlab podokapní půlkruhový R,velikost 190 mm v ostatních barvách</t>
  </si>
  <si>
    <t>764908110RT2</t>
  </si>
  <si>
    <t>Lindab odpadní trouby kruhové SROR, D 120 mm v ostatních barvách</t>
  </si>
  <si>
    <t>764908300RT2</t>
  </si>
  <si>
    <t>Lindab, okapnička na soklu, rš 250 mm plech FOP/PO tl.0,5 mm, ostatní barvy</t>
  </si>
  <si>
    <t>998764101R00</t>
  </si>
  <si>
    <t xml:space="preserve">Přesun hmot pro klempířské konstr., výšky do 6 m </t>
  </si>
  <si>
    <t>767</t>
  </si>
  <si>
    <t>Konstrukce zámečnické</t>
  </si>
  <si>
    <t>342172010R00</t>
  </si>
  <si>
    <t>Montáž panelů stěna jednod., tl. do 8 cm opláštění stěn</t>
  </si>
  <si>
    <t>444171010R00</t>
  </si>
  <si>
    <t xml:space="preserve">Montáž panelů Kingspan, střecha jednod.,tl. do 8cm </t>
  </si>
  <si>
    <t>767-01</t>
  </si>
  <si>
    <t>OK přístavby haly - pož odolnost EI 15 DP1-C vč povrchových úprav viz konstrukční část</t>
  </si>
  <si>
    <t>kg</t>
  </si>
  <si>
    <t>767-02</t>
  </si>
  <si>
    <t>OK - štítový rám  - pož odolnost EI 15 DP1-C vč povrchových úprav - viz 1.01.03</t>
  </si>
  <si>
    <t>767-03</t>
  </si>
  <si>
    <t>OK - ztužení  I 200 - pož odolnost EI 15 DP1-C doplnění, vč povrchových úprav</t>
  </si>
  <si>
    <t>767-041</t>
  </si>
  <si>
    <t>Okapová stříška nad vrata poz.1 - 4900/600mm ocel pozink kce, polykarbonát</t>
  </si>
  <si>
    <t>767-042</t>
  </si>
  <si>
    <t>Ocel rám U160 pro vrata poz.1- 4500/3100mm ocel pozink kce</t>
  </si>
  <si>
    <t>767-05</t>
  </si>
  <si>
    <t>Okapová stříška nad vrata poz.3 - 3400/600mm ocel pozink kce, polykarbonát</t>
  </si>
  <si>
    <t>767-061</t>
  </si>
  <si>
    <t>Okapová stříška nad vrata poz.4 - 4700/500mm ocel pozink kce, polykarbonát</t>
  </si>
  <si>
    <t>767-062</t>
  </si>
  <si>
    <t>Ocel rám U160 pro vrata poz.1- 4300/3100mm ocel pozink kce</t>
  </si>
  <si>
    <t>767-07</t>
  </si>
  <si>
    <t>Okapová stříška nad vrata poz.5+7 - 3400/600mm ocel pozink kce, polykarbonát</t>
  </si>
  <si>
    <t>767-081</t>
  </si>
  <si>
    <t>Okapová stříška nad vrata poz.8- 4800/600mm ocel pozink kce, polykarbonát</t>
  </si>
  <si>
    <t>767-082</t>
  </si>
  <si>
    <t>Ocel rám U160 pro vrata poz.1- 4400/4200mm ocel pozink kce</t>
  </si>
  <si>
    <t>767-09</t>
  </si>
  <si>
    <t>OK - konzoly pro stávající teplovod vč povrchových úprav</t>
  </si>
  <si>
    <t>767-10</t>
  </si>
  <si>
    <t>OK - konzoly pro rozvody ÚT a elektro vč povrchových úprav</t>
  </si>
  <si>
    <t>767-12</t>
  </si>
  <si>
    <t xml:space="preserve">OK - kolejnicová dráha </t>
  </si>
  <si>
    <t xml:space="preserve">Olemování střešních a stěnových sendvič panelů </t>
  </si>
  <si>
    <t>61210108.A</t>
  </si>
  <si>
    <t>Panel stěnový tl.jádra 80 mm (plech, minerální vlna, plech) - PO EW 15 DP3</t>
  </si>
  <si>
    <t>61210140.A</t>
  </si>
  <si>
    <t>Panel střešní dendvičový tl.jádra 80 mm (plech, PUR, plech) - PO EW 15 DP3</t>
  </si>
  <si>
    <t>998767101R00</t>
  </si>
  <si>
    <t xml:space="preserve">Přesun hmot pro zámečnické konstr., výšky do 6 m </t>
  </si>
  <si>
    <t>783</t>
  </si>
  <si>
    <t>Nátěry</t>
  </si>
  <si>
    <t>783782221R00</t>
  </si>
  <si>
    <t xml:space="preserve">Nátěr tesařských konstrukcí Lignofix I Profi 2x </t>
  </si>
  <si>
    <t>784</t>
  </si>
  <si>
    <t>Malby</t>
  </si>
  <si>
    <t>784191101R00</t>
  </si>
  <si>
    <t xml:space="preserve">Penetrace podkladu univerzální Primalex 1x </t>
  </si>
  <si>
    <t>784195112R00</t>
  </si>
  <si>
    <t xml:space="preserve">Malba tekutá Primalex Standard, bílá, 2 x </t>
  </si>
  <si>
    <t>M21</t>
  </si>
  <si>
    <t>Elektromontáže</t>
  </si>
  <si>
    <t>M21-01</t>
  </si>
  <si>
    <t>M74</t>
  </si>
  <si>
    <t>Technologie</t>
  </si>
  <si>
    <t>M74-01</t>
  </si>
  <si>
    <t>111</t>
  </si>
  <si>
    <t>Zemní práce pro ZTI</t>
  </si>
  <si>
    <t>111 Zemní práce pro ZTI</t>
  </si>
  <si>
    <t>175101101RT2</t>
  </si>
  <si>
    <t>Obsyp potrubí bez prohození sypaniny s dodáním štěrkopísku frakce 0 - 22 mm</t>
  </si>
  <si>
    <t>451572111R00</t>
  </si>
  <si>
    <t xml:space="preserve">Lože pod potrubí z kameniva těženého 0 - 4 mm </t>
  </si>
  <si>
    <t>8</t>
  </si>
  <si>
    <t>Trubní vedení</t>
  </si>
  <si>
    <t>8 Trubní vedení</t>
  </si>
  <si>
    <t>8-01</t>
  </si>
  <si>
    <t>8-02</t>
  </si>
  <si>
    <t>998276101R00</t>
  </si>
  <si>
    <t xml:space="preserve">Přesun hmot, trubní vedení plastová, otevř. výkop </t>
  </si>
  <si>
    <t>01-05</t>
  </si>
  <si>
    <t>Přeložka splaškové kanalizace</t>
  </si>
  <si>
    <t>132201219R00</t>
  </si>
  <si>
    <t>151101101R00</t>
  </si>
  <si>
    <t xml:space="preserve">Pažení a rozepření stěn rýh - příložné - hl. do 2m </t>
  </si>
  <si>
    <t>151101111R00</t>
  </si>
  <si>
    <t xml:space="preserve">Odstranění pažení stěn rýh - příložné - hl. do 2 m </t>
  </si>
  <si>
    <t>721290113R00</t>
  </si>
  <si>
    <t xml:space="preserve">Zkouška těsnosti kanalizace vodou DN 300 </t>
  </si>
  <si>
    <t>871373121RT2</t>
  </si>
  <si>
    <t>Montáž trub z plastu, gumový kroužek, DN 300 včetně dodávky trub PVC hrdlových 315x7,7x5000</t>
  </si>
  <si>
    <t>877373123R00</t>
  </si>
  <si>
    <t xml:space="preserve">Montáž tvarovek jednoos. plast. gum.kroužek DN 300 </t>
  </si>
  <si>
    <t>894412312RAB</t>
  </si>
  <si>
    <t>Šachta, DN 1000 stěna 120 mm, dno přímé V max. 50 hloubka dna 2,46 m poklop litina 40 t</t>
  </si>
  <si>
    <t>Úpravy konců stávající kameninové kanalizace pro napojení přeložky</t>
  </si>
  <si>
    <t>Provizorní zaslepení splaškové kanalizace při provádění stavebních prací - zachování provozu</t>
  </si>
  <si>
    <t>28651674.A</t>
  </si>
  <si>
    <t>Koleno kanalizační KGB 315/ 15° PVC</t>
  </si>
  <si>
    <t>28651675.A</t>
  </si>
  <si>
    <t>Koleno kanalizační KGB 315/ 30° PVC</t>
  </si>
  <si>
    <t>28651676.A</t>
  </si>
  <si>
    <t>Koleno kanalizační KGB 315/ 45° PVC</t>
  </si>
  <si>
    <t>28651845.A</t>
  </si>
  <si>
    <t>Kus čisticí kanalizační KGRE DN 300 PVC</t>
  </si>
  <si>
    <t>286518592</t>
  </si>
  <si>
    <t>5</t>
  </si>
  <si>
    <t>Komunikace</t>
  </si>
  <si>
    <t>5 Komunikace</t>
  </si>
  <si>
    <t>581131116R00</t>
  </si>
  <si>
    <t xml:space="preserve">Kryt cementobeton. komunikací skup. tl. 22 cm </t>
  </si>
  <si>
    <t>631361921RT9</t>
  </si>
  <si>
    <t>Výztuž mazanin svařovanou sítí průměr drátu  8,0, oka 150/150 mm KY80</t>
  </si>
  <si>
    <t>113107123R00</t>
  </si>
  <si>
    <t xml:space="preserve">Odstranění podkladu pl. 200 m2,kam.drcené tl.30 cm </t>
  </si>
  <si>
    <t>113108305R00</t>
  </si>
  <si>
    <t xml:space="preserve">Odstranění podkladu pl.do 50 m2, živice tl. 5 cm </t>
  </si>
  <si>
    <t>113108310R00</t>
  </si>
  <si>
    <t xml:space="preserve">Odstranění podkladu pl.do 50 m2, živice tl. 10 cm </t>
  </si>
  <si>
    <t>919735113R00</t>
  </si>
  <si>
    <t xml:space="preserve">Řezání stávajícího živičného krytu tl. 10 - 15 cm </t>
  </si>
  <si>
    <t>979082213R00</t>
  </si>
  <si>
    <t xml:space="preserve">Vodorovná doprava suti po suchu do 1 km </t>
  </si>
  <si>
    <t>998224111R00</t>
  </si>
  <si>
    <t xml:space="preserve">Přesun hmot, pozemní komunikace, kryt betonový </t>
  </si>
  <si>
    <t>01-03</t>
  </si>
  <si>
    <t>x</t>
  </si>
  <si>
    <t>Kč bez DPH</t>
  </si>
  <si>
    <t>z toho :</t>
  </si>
  <si>
    <t>Stavební část</t>
  </si>
  <si>
    <t>Technologie - mostový jeřáb</t>
  </si>
  <si>
    <t>962086111R00</t>
  </si>
  <si>
    <t xml:space="preserve">Bourání příček z plynosilikátu a siporexu tl.15 cm </t>
  </si>
  <si>
    <t>767-11</t>
  </si>
  <si>
    <t xml:space="preserve">Vodotěsný prostup střechou do průměru 400mm </t>
  </si>
  <si>
    <t>767-13</t>
  </si>
  <si>
    <t>Elektroinstalace - samostatný VV - Příloha č.2 přenést cenu z vyplněného výkazu elektro</t>
  </si>
  <si>
    <t>Poznámka :</t>
  </si>
  <si>
    <t xml:space="preserve"> - vyplnit takto označené položky</t>
  </si>
  <si>
    <t>V Táboře : 09-03-2017</t>
  </si>
  <si>
    <t>Položkový rozpočet - slepý výkaz výměr</t>
  </si>
  <si>
    <t>Zpevněné plochy bourání</t>
  </si>
  <si>
    <t>Přechod kamenina-PVC kanalizační (např. KGUS 300 PVC)</t>
  </si>
  <si>
    <t>Technologie  - mostový jeřáb + jeřábová dráha cca 31,8m, nosnost cca 3,2t, rozpětí cca 8m, jedna strana dráhy na sloupech vč. zkoušek (viz příloha č. 3)</t>
  </si>
  <si>
    <t>Deska izolační polystyrenová (typu PERIMETER) tl. 100 mm</t>
  </si>
  <si>
    <t>Izolace proti vlhkosti svislá pásy přitavením 1 vrstva - včetně dod. (např. typ Glastek 40 special mineral)</t>
  </si>
  <si>
    <t>Izolace proti vlhkosti svislá pásy přitavením 1 vrstva - včetně dod. (např. typ Elastek 40 special mineral)</t>
  </si>
  <si>
    <t>Izolační systém (typu Technodren), svisle včetně dodávky fólie (např. typ Technodren) a doplňků</t>
  </si>
  <si>
    <t>Pokud jsou obsaženy požadavky nebo odkazy na obchodní firmy, názvy nebo jména a příjmení, specifická označení zboží a služeb, které platí pro určitou osobu, popřípadě její organizační složku za příznačné nebo označení původu, jde pouze o příklad jedné z možných variant řešení. Jedná se pouze o vymezení požadovaného minimálního standardu a zadavatel výslovně umožňuje i jiné technicky a kvalitativně srovnatelné řešení – případné jiné technicky a kvalitativně srovnatelné řešení nabízené uchazečem musí být dostatečně určitě specifikováno v nabídce uchazeče.</t>
  </si>
  <si>
    <r>
      <t xml:space="preserve">Informační systém - tabulky </t>
    </r>
    <r>
      <rPr>
        <sz val="8"/>
        <color rgb="FFFF0000"/>
        <rFont val="Arial"/>
        <family val="2"/>
        <charset val="238"/>
      </rPr>
      <t xml:space="preserve">-  15 ks plastová bezpečnostní tabulka velikosti A4, různé druhy, přišroubovat na stěnu </t>
    </r>
  </si>
  <si>
    <r>
      <t>Bezpečnostní značení - šrafování</t>
    </r>
    <r>
      <rPr>
        <sz val="8"/>
        <color rgb="FFFF0000"/>
        <rFont val="Arial"/>
        <family val="2"/>
        <charset val="238"/>
      </rPr>
      <t xml:space="preserve"> - 72 bm černožlutého nátěru na omítku š. 100 mm + 72 bm černožlutého samolepicího pásu na PUR panely š. 100 mm.</t>
    </r>
  </si>
  <si>
    <r>
      <t xml:space="preserve">Opatření při bouracích pracech za provozu </t>
    </r>
    <r>
      <rPr>
        <sz val="8"/>
        <color rgb="FFFF0000"/>
        <rFont val="Arial"/>
        <family val="2"/>
        <charset val="238"/>
      </rPr>
      <t>– opatření k tomu, aby se neprášilo do stávající haly při bourání styčné stěny (opatrné bourání, plachty, odsávání prachu apod.)</t>
    </r>
  </si>
  <si>
    <r>
      <t>Práce nutné k dokončení díla jinde nespecifikované - rozepsat -</t>
    </r>
    <r>
      <rPr>
        <sz val="8"/>
        <color rgb="FFFF0000"/>
        <rFont val="Arial"/>
        <family val="2"/>
        <charset val="238"/>
      </rPr>
      <t xml:space="preserve"> práce, které uchazeč postrádá ve výkazu výměr (nezbytné práce – pokud se dle uchazeče vyskytnou, je nutné specifikovat a konzultovat se zadavatelem před podáním nabídky s dostatečným předstihem pro případné zajištění úpravy zadávací dokumentace a porovnatelnosti nabídek).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</si>
</sst>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0"/>
      <name val="Arial CE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</font>
    <font>
      <b/>
      <u/>
      <sz val="12"/>
      <name val="Arial"/>
      <family val="2"/>
      <charset val="238"/>
    </font>
    <font>
      <b/>
      <u/>
      <sz val="10"/>
      <name val="Arial"/>
      <family val="2"/>
      <charset val="238"/>
    </font>
    <font>
      <u/>
      <sz val="10"/>
      <name val="Arial"/>
      <family val="2"/>
      <charset val="238"/>
    </font>
    <font>
      <sz val="8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82">
    <xf numFmtId="0" fontId="0" fillId="0" borderId="0" xfId="0"/>
    <xf numFmtId="0" fontId="1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49" fontId="3" fillId="3" borderId="9" xfId="1" applyNumberFormat="1" applyFont="1" applyFill="1" applyBorder="1" applyAlignment="1">
      <alignment vertical="center"/>
    </xf>
    <xf numFmtId="0" fontId="1" fillId="3" borderId="9" xfId="1" applyFont="1" applyFill="1" applyBorder="1" applyAlignment="1">
      <alignment vertical="center"/>
    </xf>
    <xf numFmtId="0" fontId="2" fillId="3" borderId="10" xfId="1" applyFont="1" applyFill="1" applyBorder="1" applyAlignment="1">
      <alignment horizontal="left" vertical="center"/>
    </xf>
    <xf numFmtId="49" fontId="1" fillId="3" borderId="9" xfId="1" applyNumberFormat="1" applyFont="1" applyFill="1" applyBorder="1" applyAlignment="1">
      <alignment horizontal="center" vertical="center"/>
    </xf>
    <xf numFmtId="0" fontId="1" fillId="3" borderId="11" xfId="1" applyFont="1" applyFill="1" applyBorder="1" applyAlignment="1">
      <alignment vertical="center"/>
    </xf>
    <xf numFmtId="49" fontId="3" fillId="3" borderId="14" xfId="1" applyNumberFormat="1" applyFont="1" applyFill="1" applyBorder="1" applyAlignment="1">
      <alignment vertical="center"/>
    </xf>
    <xf numFmtId="0" fontId="1" fillId="3" borderId="14" xfId="1" applyFont="1" applyFill="1" applyBorder="1" applyAlignment="1">
      <alignment vertical="center"/>
    </xf>
    <xf numFmtId="0" fontId="1" fillId="3" borderId="15" xfId="1" applyFont="1" applyFill="1" applyBorder="1" applyAlignment="1">
      <alignment horizontal="left" vertical="center"/>
    </xf>
    <xf numFmtId="0" fontId="1" fillId="3" borderId="14" xfId="1" applyFont="1" applyFill="1" applyBorder="1" applyAlignment="1">
      <alignment horizontal="center" vertical="center"/>
    </xf>
    <xf numFmtId="0" fontId="1" fillId="3" borderId="16" xfId="1" applyFont="1" applyFill="1" applyBorder="1" applyAlignment="1">
      <alignment horizontal="center" vertical="center"/>
    </xf>
    <xf numFmtId="49" fontId="2" fillId="2" borderId="4" xfId="1" applyNumberFormat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3" xfId="1" applyNumberFormat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49" fontId="3" fillId="0" borderId="6" xfId="1" applyNumberFormat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1" fillId="0" borderId="2" xfId="1" applyFont="1" applyBorder="1" applyAlignment="1">
      <alignment horizontal="center" vertical="center"/>
    </xf>
    <xf numFmtId="0" fontId="1" fillId="0" borderId="2" xfId="1" applyNumberFormat="1" applyFont="1" applyBorder="1" applyAlignment="1">
      <alignment horizontal="right" vertical="center"/>
    </xf>
    <xf numFmtId="0" fontId="1" fillId="0" borderId="3" xfId="1" applyNumberFormat="1" applyFont="1" applyBorder="1" applyAlignment="1">
      <alignment vertical="center"/>
    </xf>
    <xf numFmtId="0" fontId="4" fillId="0" borderId="5" xfId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left" vertical="center"/>
    </xf>
    <xf numFmtId="0" fontId="4" fillId="0" borderId="5" xfId="1" applyFont="1" applyBorder="1" applyAlignment="1">
      <alignment vertical="center" wrapText="1"/>
    </xf>
    <xf numFmtId="49" fontId="4" fillId="0" borderId="5" xfId="1" applyNumberFormat="1" applyFont="1" applyBorder="1" applyAlignment="1">
      <alignment horizontal="center" vertical="center" shrinkToFit="1"/>
    </xf>
    <xf numFmtId="4" fontId="4" fillId="0" borderId="5" xfId="1" applyNumberFormat="1" applyFont="1" applyBorder="1" applyAlignment="1">
      <alignment vertical="center"/>
    </xf>
    <xf numFmtId="0" fontId="1" fillId="2" borderId="4" xfId="1" applyFont="1" applyFill="1" applyBorder="1" applyAlignment="1">
      <alignment horizontal="center" vertical="center"/>
    </xf>
    <xf numFmtId="49" fontId="3" fillId="2" borderId="4" xfId="1" applyNumberFormat="1" applyFont="1" applyFill="1" applyBorder="1" applyAlignment="1">
      <alignment horizontal="left" vertical="center"/>
    </xf>
    <xf numFmtId="0" fontId="3" fillId="2" borderId="1" xfId="1" applyFont="1" applyFill="1" applyBorder="1" applyAlignment="1">
      <alignment vertical="center"/>
    </xf>
    <xf numFmtId="0" fontId="1" fillId="2" borderId="2" xfId="1" applyFont="1" applyFill="1" applyBorder="1" applyAlignment="1">
      <alignment horizontal="center" vertical="center"/>
    </xf>
    <xf numFmtId="4" fontId="1" fillId="2" borderId="2" xfId="1" applyNumberFormat="1" applyFont="1" applyFill="1" applyBorder="1" applyAlignment="1">
      <alignment horizontal="right" vertical="center"/>
    </xf>
    <xf numFmtId="4" fontId="1" fillId="2" borderId="3" xfId="1" applyNumberFormat="1" applyFont="1" applyFill="1" applyBorder="1" applyAlignment="1">
      <alignment horizontal="right" vertical="center"/>
    </xf>
    <xf numFmtId="4" fontId="3" fillId="2" borderId="4" xfId="1" applyNumberFormat="1" applyFont="1" applyFill="1" applyBorder="1" applyAlignment="1">
      <alignment vertical="center"/>
    </xf>
    <xf numFmtId="0" fontId="1" fillId="0" borderId="0" xfId="1" applyFont="1" applyBorder="1" applyAlignment="1">
      <alignment vertical="center"/>
    </xf>
    <xf numFmtId="0" fontId="1" fillId="0" borderId="0" xfId="1" applyFont="1" applyAlignment="1">
      <alignment horizontal="right" vertical="center"/>
    </xf>
    <xf numFmtId="0" fontId="3" fillId="3" borderId="4" xfId="1" applyFont="1" applyFill="1" applyBorder="1" applyAlignment="1">
      <alignment horizontal="center" vertical="center"/>
    </xf>
    <xf numFmtId="49" fontId="3" fillId="3" borderId="4" xfId="1" applyNumberFormat="1" applyFont="1" applyFill="1" applyBorder="1" applyAlignment="1">
      <alignment horizontal="left" vertical="center"/>
    </xf>
    <xf numFmtId="0" fontId="3" fillId="3" borderId="1" xfId="1" applyFont="1" applyFill="1" applyBorder="1" applyAlignment="1">
      <alignment vertical="center"/>
    </xf>
    <xf numFmtId="0" fontId="3" fillId="3" borderId="2" xfId="1" applyFont="1" applyFill="1" applyBorder="1" applyAlignment="1">
      <alignment horizontal="center" vertical="center"/>
    </xf>
    <xf numFmtId="4" fontId="3" fillId="3" borderId="2" xfId="1" applyNumberFormat="1" applyFont="1" applyFill="1" applyBorder="1" applyAlignment="1">
      <alignment horizontal="right" vertical="center"/>
    </xf>
    <xf numFmtId="4" fontId="3" fillId="3" borderId="3" xfId="1" applyNumberFormat="1" applyFont="1" applyFill="1" applyBorder="1" applyAlignment="1">
      <alignment horizontal="right" vertical="center"/>
    </xf>
    <xf numFmtId="4" fontId="3" fillId="3" borderId="4" xfId="1" applyNumberFormat="1" applyFont="1" applyFill="1" applyBorder="1" applyAlignment="1">
      <alignment vertical="center"/>
    </xf>
    <xf numFmtId="0" fontId="3" fillId="4" borderId="4" xfId="1" applyFont="1" applyFill="1" applyBorder="1" applyAlignment="1">
      <alignment horizontal="center" vertical="center"/>
    </xf>
    <xf numFmtId="49" fontId="3" fillId="4" borderId="4" xfId="1" applyNumberFormat="1" applyFont="1" applyFill="1" applyBorder="1" applyAlignment="1">
      <alignment horizontal="left" vertical="center"/>
    </xf>
    <xf numFmtId="0" fontId="3" fillId="4" borderId="1" xfId="1" applyFont="1" applyFill="1" applyBorder="1" applyAlignment="1">
      <alignment vertical="center"/>
    </xf>
    <xf numFmtId="0" fontId="3" fillId="4" borderId="2" xfId="1" applyFont="1" applyFill="1" applyBorder="1" applyAlignment="1">
      <alignment horizontal="center" vertical="center"/>
    </xf>
    <xf numFmtId="4" fontId="3" fillId="4" borderId="2" xfId="1" applyNumberFormat="1" applyFont="1" applyFill="1" applyBorder="1" applyAlignment="1">
      <alignment horizontal="left" vertical="center"/>
    </xf>
    <xf numFmtId="4" fontId="3" fillId="4" borderId="3" xfId="1" applyNumberFormat="1" applyFont="1" applyFill="1" applyBorder="1" applyAlignment="1">
      <alignment horizontal="right" vertical="center"/>
    </xf>
    <xf numFmtId="4" fontId="3" fillId="4" borderId="4" xfId="1" applyNumberFormat="1" applyFont="1" applyFill="1" applyBorder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Fill="1" applyBorder="1" applyAlignment="1">
      <alignment horizontal="center" vertical="center"/>
    </xf>
    <xf numFmtId="49" fontId="3" fillId="0" borderId="4" xfId="1" applyNumberFormat="1" applyFont="1" applyFill="1" applyBorder="1" applyAlignment="1">
      <alignment horizontal="left" vertical="center"/>
    </xf>
    <xf numFmtId="0" fontId="3" fillId="0" borderId="1" xfId="1" applyFont="1" applyFill="1" applyBorder="1" applyAlignment="1">
      <alignment vertical="center"/>
    </xf>
    <xf numFmtId="0" fontId="3" fillId="0" borderId="2" xfId="1" applyFont="1" applyFill="1" applyBorder="1" applyAlignment="1">
      <alignment horizontal="center" vertical="center"/>
    </xf>
    <xf numFmtId="4" fontId="3" fillId="0" borderId="2" xfId="1" applyNumberFormat="1" applyFont="1" applyFill="1" applyBorder="1" applyAlignment="1">
      <alignment horizontal="left" vertical="center"/>
    </xf>
    <xf numFmtId="4" fontId="3" fillId="0" borderId="3" xfId="1" applyNumberFormat="1" applyFont="1" applyFill="1" applyBorder="1" applyAlignment="1">
      <alignment horizontal="right" vertical="center"/>
    </xf>
    <xf numFmtId="4" fontId="3" fillId="0" borderId="4" xfId="1" applyNumberFormat="1" applyFont="1" applyFill="1" applyBorder="1" applyAlignment="1">
      <alignment vertical="center"/>
    </xf>
    <xf numFmtId="0" fontId="3" fillId="5" borderId="4" xfId="1" applyFont="1" applyFill="1" applyBorder="1" applyAlignment="1">
      <alignment horizontal="center" vertical="center"/>
    </xf>
    <xf numFmtId="49" fontId="3" fillId="5" borderId="4" xfId="1" applyNumberFormat="1" applyFont="1" applyFill="1" applyBorder="1" applyAlignment="1">
      <alignment horizontal="left" vertical="center"/>
    </xf>
    <xf numFmtId="0" fontId="3" fillId="5" borderId="1" xfId="1" applyFont="1" applyFill="1" applyBorder="1" applyAlignment="1">
      <alignment vertical="center"/>
    </xf>
    <xf numFmtId="0" fontId="3" fillId="5" borderId="2" xfId="1" applyFont="1" applyFill="1" applyBorder="1" applyAlignment="1">
      <alignment horizontal="center" vertical="center"/>
    </xf>
    <xf numFmtId="4" fontId="3" fillId="5" borderId="2" xfId="1" applyNumberFormat="1" applyFont="1" applyFill="1" applyBorder="1" applyAlignment="1">
      <alignment horizontal="left" vertical="center"/>
    </xf>
    <xf numFmtId="4" fontId="3" fillId="5" borderId="3" xfId="1" applyNumberFormat="1" applyFont="1" applyFill="1" applyBorder="1" applyAlignment="1">
      <alignment horizontal="right" vertical="center"/>
    </xf>
    <xf numFmtId="4" fontId="3" fillId="5" borderId="4" xfId="1" applyNumberFormat="1" applyFont="1" applyFill="1" applyBorder="1" applyAlignment="1">
      <alignment vertical="center"/>
    </xf>
    <xf numFmtId="164" fontId="4" fillId="0" borderId="5" xfId="1" applyNumberFormat="1" applyFont="1" applyBorder="1" applyAlignment="1">
      <alignment horizontal="right" vertical="center"/>
    </xf>
    <xf numFmtId="164" fontId="1" fillId="2" borderId="2" xfId="1" applyNumberFormat="1" applyFont="1" applyFill="1" applyBorder="1" applyAlignment="1">
      <alignment horizontal="right" vertical="center"/>
    </xf>
    <xf numFmtId="164" fontId="1" fillId="0" borderId="2" xfId="1" applyNumberFormat="1" applyFont="1" applyBorder="1" applyAlignment="1">
      <alignment horizontal="right" vertical="center"/>
    </xf>
    <xf numFmtId="4" fontId="4" fillId="6" borderId="5" xfId="1" applyNumberFormat="1" applyFont="1" applyFill="1" applyBorder="1" applyAlignment="1">
      <alignment horizontal="right" vertical="center"/>
    </xf>
    <xf numFmtId="0" fontId="7" fillId="0" borderId="0" xfId="1" applyFont="1" applyAlignment="1">
      <alignment vertical="center"/>
    </xf>
    <xf numFmtId="0" fontId="1" fillId="6" borderId="4" xfId="1" applyFont="1" applyFill="1" applyBorder="1" applyAlignment="1">
      <alignment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" fillId="0" borderId="17" xfId="1" applyFont="1" applyBorder="1" applyAlignment="1">
      <alignment vertical="center" wrapText="1"/>
    </xf>
    <xf numFmtId="49" fontId="1" fillId="3" borderId="12" xfId="1" applyNumberFormat="1" applyFont="1" applyFill="1" applyBorder="1" applyAlignment="1">
      <alignment horizontal="center" vertical="center"/>
    </xf>
    <xf numFmtId="0" fontId="1" fillId="3" borderId="13" xfId="1" applyFont="1" applyFill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1" fillId="3" borderId="7" xfId="1" applyFont="1" applyFill="1" applyBorder="1" applyAlignment="1">
      <alignment horizontal="center" vertical="center"/>
    </xf>
    <xf numFmtId="0" fontId="1" fillId="3" borderId="8" xfId="1" applyFont="1" applyFill="1" applyBorder="1" applyAlignment="1">
      <alignment horizontal="center" vertical="center"/>
    </xf>
  </cellXfs>
  <cellStyles count="2">
    <cellStyle name="Normální" xfId="0" builtinId="0"/>
    <cellStyle name="normální_POL.XLS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4"/>
  <sheetViews>
    <sheetView showGridLines="0" showZeros="0" tabSelected="1" topLeftCell="A70" zoomScaleNormal="100" zoomScaleSheetLayoutView="100" workbookViewId="0">
      <selection activeCell="C83" sqref="C83"/>
    </sheetView>
  </sheetViews>
  <sheetFormatPr defaultColWidth="9.109375" defaultRowHeight="13.2" outlineLevelRow="2" x14ac:dyDescent="0.25"/>
  <cols>
    <col min="1" max="1" width="4.44140625" style="1" customWidth="1"/>
    <col min="2" max="2" width="11.5546875" style="1" customWidth="1"/>
    <col min="3" max="3" width="40.44140625" style="1" customWidth="1"/>
    <col min="4" max="4" width="5.5546875" style="1" customWidth="1"/>
    <col min="5" max="5" width="8.5546875" style="36" customWidth="1"/>
    <col min="6" max="6" width="9.88671875" style="1" customWidth="1"/>
    <col min="7" max="7" width="13.88671875" style="1" customWidth="1"/>
    <col min="8" max="8" width="9.109375" style="1"/>
    <col min="9" max="9" width="66.77734375" style="1" customWidth="1"/>
    <col min="10" max="16384" width="9.109375" style="1"/>
  </cols>
  <sheetData>
    <row r="1" spans="1:9" ht="106.2" thickBot="1" x14ac:dyDescent="0.3">
      <c r="A1" s="77" t="s">
        <v>382</v>
      </c>
      <c r="B1" s="78"/>
      <c r="C1" s="78"/>
      <c r="D1" s="78"/>
      <c r="E1" s="78"/>
      <c r="F1" s="78"/>
      <c r="G1" s="79"/>
      <c r="I1" s="74" t="s">
        <v>390</v>
      </c>
    </row>
    <row r="2" spans="1:9" ht="14.25" customHeight="1" thickBot="1" x14ac:dyDescent="0.3">
      <c r="B2" s="72"/>
      <c r="C2" s="73"/>
      <c r="D2" s="73"/>
      <c r="E2" s="2"/>
      <c r="F2" s="73"/>
      <c r="G2" s="73"/>
    </row>
    <row r="3" spans="1:9" ht="13.8" outlineLevel="1" thickTop="1" x14ac:dyDescent="0.25">
      <c r="A3" s="80" t="s">
        <v>0</v>
      </c>
      <c r="B3" s="81"/>
      <c r="C3" s="3" t="s">
        <v>15</v>
      </c>
      <c r="D3" s="4"/>
      <c r="E3" s="5" t="s">
        <v>2</v>
      </c>
      <c r="F3" s="6" t="s">
        <v>17</v>
      </c>
      <c r="G3" s="7"/>
    </row>
    <row r="4" spans="1:9" ht="13.8" outlineLevel="1" thickBot="1" x14ac:dyDescent="0.3">
      <c r="A4" s="75" t="s">
        <v>1</v>
      </c>
      <c r="B4" s="76"/>
      <c r="C4" s="8" t="s">
        <v>16</v>
      </c>
      <c r="D4" s="9"/>
      <c r="E4" s="10" t="s">
        <v>18</v>
      </c>
      <c r="F4" s="11"/>
      <c r="G4" s="12"/>
    </row>
    <row r="5" spans="1:9" ht="13.8" outlineLevel="2" thickTop="1" x14ac:dyDescent="0.25">
      <c r="A5" s="13" t="s">
        <v>3</v>
      </c>
      <c r="B5" s="14" t="s">
        <v>4</v>
      </c>
      <c r="C5" s="14" t="s">
        <v>5</v>
      </c>
      <c r="D5" s="14" t="s">
        <v>6</v>
      </c>
      <c r="E5" s="15" t="s">
        <v>7</v>
      </c>
      <c r="F5" s="14" t="s">
        <v>8</v>
      </c>
      <c r="G5" s="16" t="s">
        <v>9</v>
      </c>
    </row>
    <row r="6" spans="1:9" outlineLevel="2" x14ac:dyDescent="0.25">
      <c r="A6" s="17" t="s">
        <v>10</v>
      </c>
      <c r="B6" s="18" t="s">
        <v>11</v>
      </c>
      <c r="C6" s="19" t="s">
        <v>12</v>
      </c>
      <c r="D6" s="20"/>
      <c r="E6" s="21"/>
      <c r="F6" s="21"/>
      <c r="G6" s="22"/>
    </row>
    <row r="7" spans="1:9" outlineLevel="2" x14ac:dyDescent="0.25">
      <c r="A7" s="23">
        <v>1</v>
      </c>
      <c r="B7" s="24" t="s">
        <v>20</v>
      </c>
      <c r="C7" s="25" t="s">
        <v>21</v>
      </c>
      <c r="D7" s="26" t="s">
        <v>22</v>
      </c>
      <c r="E7" s="66">
        <v>40</v>
      </c>
      <c r="F7" s="69"/>
      <c r="G7" s="27">
        <f t="shared" ref="G7:G17" si="0">E7*F7</f>
        <v>0</v>
      </c>
    </row>
    <row r="8" spans="1:9" outlineLevel="2" x14ac:dyDescent="0.25">
      <c r="A8" s="23">
        <v>2</v>
      </c>
      <c r="B8" s="24" t="s">
        <v>23</v>
      </c>
      <c r="C8" s="25" t="s">
        <v>24</v>
      </c>
      <c r="D8" s="26" t="s">
        <v>25</v>
      </c>
      <c r="E8" s="66">
        <v>10</v>
      </c>
      <c r="F8" s="69"/>
      <c r="G8" s="27">
        <f t="shared" si="0"/>
        <v>0</v>
      </c>
    </row>
    <row r="9" spans="1:9" outlineLevel="2" x14ac:dyDescent="0.25">
      <c r="A9" s="23">
        <v>3</v>
      </c>
      <c r="B9" s="24" t="s">
        <v>26</v>
      </c>
      <c r="C9" s="25" t="s">
        <v>27</v>
      </c>
      <c r="D9" s="26" t="s">
        <v>28</v>
      </c>
      <c r="E9" s="66">
        <v>51.7</v>
      </c>
      <c r="F9" s="69"/>
      <c r="G9" s="27">
        <f t="shared" si="0"/>
        <v>0</v>
      </c>
    </row>
    <row r="10" spans="1:9" outlineLevel="2" x14ac:dyDescent="0.25">
      <c r="A10" s="23">
        <v>4</v>
      </c>
      <c r="B10" s="24" t="s">
        <v>29</v>
      </c>
      <c r="C10" s="25" t="s">
        <v>30</v>
      </c>
      <c r="D10" s="26" t="s">
        <v>28</v>
      </c>
      <c r="E10" s="66">
        <v>51.7</v>
      </c>
      <c r="F10" s="69"/>
      <c r="G10" s="27">
        <f t="shared" si="0"/>
        <v>0</v>
      </c>
    </row>
    <row r="11" spans="1:9" outlineLevel="2" x14ac:dyDescent="0.25">
      <c r="A11" s="23">
        <v>5</v>
      </c>
      <c r="B11" s="24" t="s">
        <v>31</v>
      </c>
      <c r="C11" s="25" t="s">
        <v>32</v>
      </c>
      <c r="D11" s="26" t="s">
        <v>28</v>
      </c>
      <c r="E11" s="66">
        <v>78.08</v>
      </c>
      <c r="F11" s="69"/>
      <c r="G11" s="27">
        <f t="shared" si="0"/>
        <v>0</v>
      </c>
    </row>
    <row r="12" spans="1:9" outlineLevel="2" x14ac:dyDescent="0.25">
      <c r="A12" s="23">
        <v>6</v>
      </c>
      <c r="B12" s="24" t="s">
        <v>33</v>
      </c>
      <c r="C12" s="25" t="s">
        <v>34</v>
      </c>
      <c r="D12" s="26" t="s">
        <v>28</v>
      </c>
      <c r="E12" s="66">
        <v>12.66</v>
      </c>
      <c r="F12" s="69"/>
      <c r="G12" s="27">
        <f t="shared" si="0"/>
        <v>0</v>
      </c>
    </row>
    <row r="13" spans="1:9" outlineLevel="2" x14ac:dyDescent="0.25">
      <c r="A13" s="23">
        <v>7</v>
      </c>
      <c r="B13" s="24" t="s">
        <v>35</v>
      </c>
      <c r="C13" s="25" t="s">
        <v>36</v>
      </c>
      <c r="D13" s="26" t="s">
        <v>28</v>
      </c>
      <c r="E13" s="66">
        <v>39.04</v>
      </c>
      <c r="F13" s="69"/>
      <c r="G13" s="27">
        <f t="shared" si="0"/>
        <v>0</v>
      </c>
    </row>
    <row r="14" spans="1:9" outlineLevel="2" x14ac:dyDescent="0.25">
      <c r="A14" s="23">
        <v>8</v>
      </c>
      <c r="B14" s="24" t="s">
        <v>37</v>
      </c>
      <c r="C14" s="25" t="s">
        <v>38</v>
      </c>
      <c r="D14" s="26" t="s">
        <v>28</v>
      </c>
      <c r="E14" s="66">
        <v>51.7</v>
      </c>
      <c r="F14" s="69"/>
      <c r="G14" s="27">
        <f t="shared" si="0"/>
        <v>0</v>
      </c>
    </row>
    <row r="15" spans="1:9" outlineLevel="2" x14ac:dyDescent="0.25">
      <c r="A15" s="23">
        <v>9</v>
      </c>
      <c r="B15" s="24" t="s">
        <v>39</v>
      </c>
      <c r="C15" s="25" t="s">
        <v>40</v>
      </c>
      <c r="D15" s="26" t="s">
        <v>28</v>
      </c>
      <c r="E15" s="66">
        <v>39.04</v>
      </c>
      <c r="F15" s="69"/>
      <c r="G15" s="27">
        <f t="shared" si="0"/>
        <v>0</v>
      </c>
    </row>
    <row r="16" spans="1:9" outlineLevel="2" x14ac:dyDescent="0.25">
      <c r="A16" s="23">
        <v>10</v>
      </c>
      <c r="B16" s="24" t="s">
        <v>41</v>
      </c>
      <c r="C16" s="25" t="s">
        <v>42</v>
      </c>
      <c r="D16" s="26" t="s">
        <v>43</v>
      </c>
      <c r="E16" s="66">
        <v>335</v>
      </c>
      <c r="F16" s="69"/>
      <c r="G16" s="27">
        <f t="shared" si="0"/>
        <v>0</v>
      </c>
    </row>
    <row r="17" spans="1:7" outlineLevel="2" x14ac:dyDescent="0.25">
      <c r="A17" s="23">
        <v>11</v>
      </c>
      <c r="B17" s="24" t="s">
        <v>44</v>
      </c>
      <c r="C17" s="25" t="s">
        <v>45</v>
      </c>
      <c r="D17" s="26" t="s">
        <v>13</v>
      </c>
      <c r="E17" s="66">
        <v>2</v>
      </c>
      <c r="F17" s="69"/>
      <c r="G17" s="27">
        <f t="shared" si="0"/>
        <v>0</v>
      </c>
    </row>
    <row r="18" spans="1:7" outlineLevel="1" x14ac:dyDescent="0.25">
      <c r="A18" s="28"/>
      <c r="B18" s="29" t="s">
        <v>14</v>
      </c>
      <c r="C18" s="30" t="str">
        <f>CONCATENATE(B6," ",C6)</f>
        <v>1 Zemní práce</v>
      </c>
      <c r="D18" s="31"/>
      <c r="E18" s="67"/>
      <c r="F18" s="33"/>
      <c r="G18" s="34">
        <f>SUM(G6:G17)</f>
        <v>0</v>
      </c>
    </row>
    <row r="19" spans="1:7" outlineLevel="2" x14ac:dyDescent="0.25">
      <c r="A19" s="17" t="s">
        <v>10</v>
      </c>
      <c r="B19" s="18" t="s">
        <v>46</v>
      </c>
      <c r="C19" s="19" t="s">
        <v>47</v>
      </c>
      <c r="D19" s="20"/>
      <c r="E19" s="68"/>
      <c r="F19" s="21"/>
      <c r="G19" s="22"/>
    </row>
    <row r="20" spans="1:7" outlineLevel="2" x14ac:dyDescent="0.25">
      <c r="A20" s="23">
        <v>12</v>
      </c>
      <c r="B20" s="24" t="s">
        <v>48</v>
      </c>
      <c r="C20" s="25" t="s">
        <v>49</v>
      </c>
      <c r="D20" s="26" t="s">
        <v>28</v>
      </c>
      <c r="E20" s="66">
        <v>12.768000000000001</v>
      </c>
      <c r="F20" s="69"/>
      <c r="G20" s="27">
        <f t="shared" ref="G20:G27" si="1">E20*F20</f>
        <v>0</v>
      </c>
    </row>
    <row r="21" spans="1:7" outlineLevel="2" x14ac:dyDescent="0.25">
      <c r="A21" s="23">
        <v>13</v>
      </c>
      <c r="B21" s="24" t="s">
        <v>50</v>
      </c>
      <c r="C21" s="25" t="s">
        <v>51</v>
      </c>
      <c r="D21" s="26" t="s">
        <v>43</v>
      </c>
      <c r="E21" s="66">
        <v>69.984999999999999</v>
      </c>
      <c r="F21" s="69"/>
      <c r="G21" s="27">
        <f t="shared" si="1"/>
        <v>0</v>
      </c>
    </row>
    <row r="22" spans="1:7" outlineLevel="2" x14ac:dyDescent="0.25">
      <c r="A22" s="23">
        <v>14</v>
      </c>
      <c r="B22" s="24" t="s">
        <v>52</v>
      </c>
      <c r="C22" s="25" t="s">
        <v>53</v>
      </c>
      <c r="D22" s="26" t="s">
        <v>43</v>
      </c>
      <c r="E22" s="66">
        <v>69.984999999999999</v>
      </c>
      <c r="F22" s="69"/>
      <c r="G22" s="27">
        <f t="shared" si="1"/>
        <v>0</v>
      </c>
    </row>
    <row r="23" spans="1:7" outlineLevel="2" x14ac:dyDescent="0.25">
      <c r="A23" s="23">
        <v>15</v>
      </c>
      <c r="B23" s="24" t="s">
        <v>54</v>
      </c>
      <c r="C23" s="25" t="s">
        <v>55</v>
      </c>
      <c r="D23" s="26" t="s">
        <v>56</v>
      </c>
      <c r="E23" s="66">
        <v>0.77300000000000002</v>
      </c>
      <c r="F23" s="69"/>
      <c r="G23" s="27">
        <f t="shared" si="1"/>
        <v>0</v>
      </c>
    </row>
    <row r="24" spans="1:7" outlineLevel="2" x14ac:dyDescent="0.25">
      <c r="A24" s="23">
        <v>16</v>
      </c>
      <c r="B24" s="24" t="s">
        <v>57</v>
      </c>
      <c r="C24" s="25" t="s">
        <v>58</v>
      </c>
      <c r="D24" s="26" t="s">
        <v>28</v>
      </c>
      <c r="E24" s="66">
        <v>16.416</v>
      </c>
      <c r="F24" s="69"/>
      <c r="G24" s="27">
        <f t="shared" si="1"/>
        <v>0</v>
      </c>
    </row>
    <row r="25" spans="1:7" outlineLevel="2" x14ac:dyDescent="0.25">
      <c r="A25" s="23">
        <v>17</v>
      </c>
      <c r="B25" s="24" t="s">
        <v>59</v>
      </c>
      <c r="C25" s="25" t="s">
        <v>60</v>
      </c>
      <c r="D25" s="26" t="s">
        <v>43</v>
      </c>
      <c r="E25" s="66">
        <v>45.6</v>
      </c>
      <c r="F25" s="69"/>
      <c r="G25" s="27">
        <f t="shared" si="1"/>
        <v>0</v>
      </c>
    </row>
    <row r="26" spans="1:7" outlineLevel="2" x14ac:dyDescent="0.25">
      <c r="A26" s="23">
        <v>18</v>
      </c>
      <c r="B26" s="24" t="s">
        <v>61</v>
      </c>
      <c r="C26" s="25" t="s">
        <v>62</v>
      </c>
      <c r="D26" s="26" t="s">
        <v>43</v>
      </c>
      <c r="E26" s="66">
        <v>45.6</v>
      </c>
      <c r="F26" s="69"/>
      <c r="G26" s="27">
        <f t="shared" si="1"/>
        <v>0</v>
      </c>
    </row>
    <row r="27" spans="1:7" ht="20.399999999999999" outlineLevel="2" x14ac:dyDescent="0.25">
      <c r="A27" s="23">
        <v>19</v>
      </c>
      <c r="B27" s="24" t="s">
        <v>63</v>
      </c>
      <c r="C27" s="25" t="s">
        <v>64</v>
      </c>
      <c r="D27" s="26" t="s">
        <v>56</v>
      </c>
      <c r="E27" s="66">
        <v>16.416</v>
      </c>
      <c r="F27" s="69"/>
      <c r="G27" s="27">
        <f t="shared" si="1"/>
        <v>0</v>
      </c>
    </row>
    <row r="28" spans="1:7" outlineLevel="1" x14ac:dyDescent="0.25">
      <c r="A28" s="28"/>
      <c r="B28" s="29" t="s">
        <v>14</v>
      </c>
      <c r="C28" s="30" t="str">
        <f>CONCATENATE(B19," ",C19)</f>
        <v>2 Základy a zvláštní zakládání</v>
      </c>
      <c r="D28" s="31"/>
      <c r="E28" s="67"/>
      <c r="F28" s="33"/>
      <c r="G28" s="34">
        <f>SUM(G19:G27)</f>
        <v>0</v>
      </c>
    </row>
    <row r="29" spans="1:7" outlineLevel="2" x14ac:dyDescent="0.25">
      <c r="A29" s="17" t="s">
        <v>10</v>
      </c>
      <c r="B29" s="18" t="s">
        <v>65</v>
      </c>
      <c r="C29" s="19" t="s">
        <v>66</v>
      </c>
      <c r="D29" s="20"/>
      <c r="E29" s="68"/>
      <c r="F29" s="21"/>
      <c r="G29" s="22"/>
    </row>
    <row r="30" spans="1:7" outlineLevel="2" x14ac:dyDescent="0.25">
      <c r="A30" s="23">
        <v>20</v>
      </c>
      <c r="B30" s="24" t="s">
        <v>67</v>
      </c>
      <c r="C30" s="25" t="s">
        <v>68</v>
      </c>
      <c r="D30" s="26" t="s">
        <v>28</v>
      </c>
      <c r="E30" s="66">
        <v>0.54</v>
      </c>
      <c r="F30" s="69"/>
      <c r="G30" s="27">
        <f>E30*F30</f>
        <v>0</v>
      </c>
    </row>
    <row r="31" spans="1:7" ht="20.399999999999999" outlineLevel="2" x14ac:dyDescent="0.25">
      <c r="A31" s="23">
        <v>21</v>
      </c>
      <c r="B31" s="24" t="s">
        <v>69</v>
      </c>
      <c r="C31" s="25" t="s">
        <v>70</v>
      </c>
      <c r="D31" s="26" t="s">
        <v>56</v>
      </c>
      <c r="E31" s="66">
        <v>8.3000000000000004E-2</v>
      </c>
      <c r="F31" s="69"/>
      <c r="G31" s="27">
        <f>E31*F31</f>
        <v>0</v>
      </c>
    </row>
    <row r="32" spans="1:7" ht="20.399999999999999" outlineLevel="2" x14ac:dyDescent="0.25">
      <c r="A32" s="23">
        <v>22</v>
      </c>
      <c r="B32" s="24" t="s">
        <v>71</v>
      </c>
      <c r="C32" s="25" t="s">
        <v>72</v>
      </c>
      <c r="D32" s="26" t="s">
        <v>56</v>
      </c>
      <c r="E32" s="66">
        <v>0.26</v>
      </c>
      <c r="F32" s="69"/>
      <c r="G32" s="27">
        <f>E32*F32</f>
        <v>0</v>
      </c>
    </row>
    <row r="33" spans="1:7" outlineLevel="1" x14ac:dyDescent="0.25">
      <c r="A33" s="28"/>
      <c r="B33" s="29" t="s">
        <v>14</v>
      </c>
      <c r="C33" s="30" t="str">
        <f>CONCATENATE(B29," ",C29)</f>
        <v>3 Svislé a kompletní konstrukce</v>
      </c>
      <c r="D33" s="31"/>
      <c r="E33" s="67"/>
      <c r="F33" s="33"/>
      <c r="G33" s="34">
        <f>SUM(G29:G32)</f>
        <v>0</v>
      </c>
    </row>
    <row r="34" spans="1:7" outlineLevel="2" x14ac:dyDescent="0.25">
      <c r="A34" s="17" t="s">
        <v>10</v>
      </c>
      <c r="B34" s="18" t="s">
        <v>73</v>
      </c>
      <c r="C34" s="19" t="s">
        <v>74</v>
      </c>
      <c r="D34" s="20"/>
      <c r="E34" s="68"/>
      <c r="F34" s="21"/>
      <c r="G34" s="22"/>
    </row>
    <row r="35" spans="1:7" outlineLevel="2" x14ac:dyDescent="0.25">
      <c r="A35" s="23">
        <v>23</v>
      </c>
      <c r="B35" s="24" t="s">
        <v>75</v>
      </c>
      <c r="C35" s="25" t="s">
        <v>76</v>
      </c>
      <c r="D35" s="26" t="s">
        <v>28</v>
      </c>
      <c r="E35" s="66">
        <v>0.92</v>
      </c>
      <c r="F35" s="69"/>
      <c r="G35" s="27">
        <f>E35*F35</f>
        <v>0</v>
      </c>
    </row>
    <row r="36" spans="1:7" outlineLevel="2" x14ac:dyDescent="0.25">
      <c r="A36" s="23">
        <v>24</v>
      </c>
      <c r="B36" s="24" t="s">
        <v>77</v>
      </c>
      <c r="C36" s="25" t="s">
        <v>78</v>
      </c>
      <c r="D36" s="26" t="s">
        <v>43</v>
      </c>
      <c r="E36" s="66">
        <v>8.7050000000000001</v>
      </c>
      <c r="F36" s="69"/>
      <c r="G36" s="27">
        <f>E36*F36</f>
        <v>0</v>
      </c>
    </row>
    <row r="37" spans="1:7" outlineLevel="2" x14ac:dyDescent="0.25">
      <c r="A37" s="23">
        <v>25</v>
      </c>
      <c r="B37" s="24" t="s">
        <v>79</v>
      </c>
      <c r="C37" s="25" t="s">
        <v>80</v>
      </c>
      <c r="D37" s="26" t="s">
        <v>43</v>
      </c>
      <c r="E37" s="66">
        <v>8.7050000000000001</v>
      </c>
      <c r="F37" s="69"/>
      <c r="G37" s="27">
        <f>E37*F37</f>
        <v>0</v>
      </c>
    </row>
    <row r="38" spans="1:7" outlineLevel="1" x14ac:dyDescent="0.25">
      <c r="A38" s="28"/>
      <c r="B38" s="29" t="s">
        <v>14</v>
      </c>
      <c r="C38" s="30" t="str">
        <f>CONCATENATE(B34," ",C34)</f>
        <v>4 Vodorovné konstrukce</v>
      </c>
      <c r="D38" s="31"/>
      <c r="E38" s="67"/>
      <c r="F38" s="33"/>
      <c r="G38" s="34">
        <f>SUM(G34:G37)</f>
        <v>0</v>
      </c>
    </row>
    <row r="39" spans="1:7" outlineLevel="2" x14ac:dyDescent="0.25">
      <c r="A39" s="17" t="s">
        <v>10</v>
      </c>
      <c r="B39" s="18" t="s">
        <v>81</v>
      </c>
      <c r="C39" s="19" t="s">
        <v>82</v>
      </c>
      <c r="D39" s="20"/>
      <c r="E39" s="68"/>
      <c r="F39" s="21"/>
      <c r="G39" s="22"/>
    </row>
    <row r="40" spans="1:7" outlineLevel="2" x14ac:dyDescent="0.25">
      <c r="A40" s="23">
        <v>26</v>
      </c>
      <c r="B40" s="24" t="s">
        <v>83</v>
      </c>
      <c r="C40" s="25" t="s">
        <v>84</v>
      </c>
      <c r="D40" s="26" t="s">
        <v>43</v>
      </c>
      <c r="E40" s="66">
        <v>56.5</v>
      </c>
      <c r="F40" s="69"/>
      <c r="G40" s="27">
        <f>E40*F40</f>
        <v>0</v>
      </c>
    </row>
    <row r="41" spans="1:7" outlineLevel="1" x14ac:dyDescent="0.25">
      <c r="A41" s="28"/>
      <c r="B41" s="29" t="s">
        <v>14</v>
      </c>
      <c r="C41" s="30" t="str">
        <f>CONCATENATE(B39," ",C39)</f>
        <v>61 Upravy povrchů vnitřní</v>
      </c>
      <c r="D41" s="31"/>
      <c r="E41" s="67"/>
      <c r="F41" s="33"/>
      <c r="G41" s="34">
        <f>SUM(G39:G40)</f>
        <v>0</v>
      </c>
    </row>
    <row r="42" spans="1:7" outlineLevel="2" x14ac:dyDescent="0.25">
      <c r="A42" s="17" t="s">
        <v>10</v>
      </c>
      <c r="B42" s="18" t="s">
        <v>85</v>
      </c>
      <c r="C42" s="19" t="s">
        <v>86</v>
      </c>
      <c r="D42" s="20"/>
      <c r="E42" s="68"/>
      <c r="F42" s="21"/>
      <c r="G42" s="22"/>
    </row>
    <row r="43" spans="1:7" outlineLevel="2" x14ac:dyDescent="0.25">
      <c r="A43" s="23">
        <v>27</v>
      </c>
      <c r="B43" s="24" t="s">
        <v>87</v>
      </c>
      <c r="C43" s="25" t="s">
        <v>88</v>
      </c>
      <c r="D43" s="26" t="s">
        <v>43</v>
      </c>
      <c r="E43" s="66">
        <v>15</v>
      </c>
      <c r="F43" s="69"/>
      <c r="G43" s="27">
        <f>E43*F43</f>
        <v>0</v>
      </c>
    </row>
    <row r="44" spans="1:7" outlineLevel="2" x14ac:dyDescent="0.25">
      <c r="A44" s="23">
        <v>28</v>
      </c>
      <c r="B44" s="24" t="s">
        <v>89</v>
      </c>
      <c r="C44" s="25" t="s">
        <v>90</v>
      </c>
      <c r="D44" s="26" t="s">
        <v>43</v>
      </c>
      <c r="E44" s="66">
        <v>15</v>
      </c>
      <c r="F44" s="69"/>
      <c r="G44" s="27">
        <f>E44*F44</f>
        <v>0</v>
      </c>
    </row>
    <row r="45" spans="1:7" ht="20.399999999999999" outlineLevel="2" x14ac:dyDescent="0.25">
      <c r="A45" s="23">
        <v>29</v>
      </c>
      <c r="B45" s="24" t="s">
        <v>91</v>
      </c>
      <c r="C45" s="25" t="s">
        <v>92</v>
      </c>
      <c r="D45" s="26" t="s">
        <v>43</v>
      </c>
      <c r="E45" s="66">
        <v>1.35</v>
      </c>
      <c r="F45" s="69"/>
      <c r="G45" s="27">
        <f>E45*F45</f>
        <v>0</v>
      </c>
    </row>
    <row r="46" spans="1:7" outlineLevel="1" x14ac:dyDescent="0.25">
      <c r="A46" s="28"/>
      <c r="B46" s="29" t="s">
        <v>14</v>
      </c>
      <c r="C46" s="30" t="str">
        <f>CONCATENATE(B42," ",C42)</f>
        <v>62 Upravy povrchů vnější</v>
      </c>
      <c r="D46" s="31"/>
      <c r="E46" s="67"/>
      <c r="F46" s="33"/>
      <c r="G46" s="34">
        <f>SUM(G42:G45)</f>
        <v>0</v>
      </c>
    </row>
    <row r="47" spans="1:7" outlineLevel="2" x14ac:dyDescent="0.25">
      <c r="A47" s="17" t="s">
        <v>10</v>
      </c>
      <c r="B47" s="18" t="s">
        <v>93</v>
      </c>
      <c r="C47" s="19" t="s">
        <v>94</v>
      </c>
      <c r="D47" s="20"/>
      <c r="E47" s="68"/>
      <c r="F47" s="21"/>
      <c r="G47" s="22"/>
    </row>
    <row r="48" spans="1:7" outlineLevel="2" x14ac:dyDescent="0.25">
      <c r="A48" s="23">
        <v>30</v>
      </c>
      <c r="B48" s="24" t="s">
        <v>95</v>
      </c>
      <c r="C48" s="25" t="s">
        <v>96</v>
      </c>
      <c r="D48" s="26" t="s">
        <v>28</v>
      </c>
      <c r="E48" s="66">
        <v>64.798000000000002</v>
      </c>
      <c r="F48" s="69"/>
      <c r="G48" s="27">
        <f t="shared" ref="G48:G58" si="2">E48*F48</f>
        <v>0</v>
      </c>
    </row>
    <row r="49" spans="1:7" ht="20.399999999999999" outlineLevel="2" x14ac:dyDescent="0.25">
      <c r="A49" s="23">
        <v>31</v>
      </c>
      <c r="B49" s="24" t="s">
        <v>97</v>
      </c>
      <c r="C49" s="25" t="s">
        <v>98</v>
      </c>
      <c r="D49" s="26" t="s">
        <v>43</v>
      </c>
      <c r="E49" s="66">
        <v>56.898000000000003</v>
      </c>
      <c r="F49" s="69"/>
      <c r="G49" s="27">
        <f t="shared" si="2"/>
        <v>0</v>
      </c>
    </row>
    <row r="50" spans="1:7" ht="20.399999999999999" outlineLevel="2" x14ac:dyDescent="0.25">
      <c r="A50" s="23">
        <v>32</v>
      </c>
      <c r="B50" s="24" t="s">
        <v>99</v>
      </c>
      <c r="C50" s="25" t="s">
        <v>100</v>
      </c>
      <c r="D50" s="26" t="s">
        <v>28</v>
      </c>
      <c r="E50" s="66">
        <v>56.898000000000003</v>
      </c>
      <c r="F50" s="69"/>
      <c r="G50" s="27">
        <f t="shared" si="2"/>
        <v>0</v>
      </c>
    </row>
    <row r="51" spans="1:7" outlineLevel="2" x14ac:dyDescent="0.25">
      <c r="A51" s="23">
        <v>33</v>
      </c>
      <c r="B51" s="24" t="s">
        <v>101</v>
      </c>
      <c r="C51" s="25" t="s">
        <v>102</v>
      </c>
      <c r="D51" s="26" t="s">
        <v>28</v>
      </c>
      <c r="E51" s="66">
        <v>28.449000000000002</v>
      </c>
      <c r="F51" s="69"/>
      <c r="G51" s="27">
        <f t="shared" si="2"/>
        <v>0</v>
      </c>
    </row>
    <row r="52" spans="1:7" outlineLevel="2" x14ac:dyDescent="0.25">
      <c r="A52" s="23">
        <v>34</v>
      </c>
      <c r="B52" s="24" t="s">
        <v>103</v>
      </c>
      <c r="C52" s="25" t="s">
        <v>104</v>
      </c>
      <c r="D52" s="26" t="s">
        <v>43</v>
      </c>
      <c r="E52" s="66">
        <v>284.49</v>
      </c>
      <c r="F52" s="69"/>
      <c r="G52" s="27">
        <f t="shared" si="2"/>
        <v>0</v>
      </c>
    </row>
    <row r="53" spans="1:7" outlineLevel="2" x14ac:dyDescent="0.25">
      <c r="A53" s="23">
        <v>35</v>
      </c>
      <c r="B53" s="24" t="s">
        <v>105</v>
      </c>
      <c r="C53" s="25" t="s">
        <v>106</v>
      </c>
      <c r="D53" s="26" t="s">
        <v>28</v>
      </c>
      <c r="E53" s="66">
        <v>85.346999999999994</v>
      </c>
      <c r="F53" s="69"/>
      <c r="G53" s="27">
        <f t="shared" si="2"/>
        <v>0</v>
      </c>
    </row>
    <row r="54" spans="1:7" outlineLevel="2" x14ac:dyDescent="0.25">
      <c r="A54" s="23">
        <v>36</v>
      </c>
      <c r="B54" s="24" t="s">
        <v>107</v>
      </c>
      <c r="C54" s="25" t="s">
        <v>108</v>
      </c>
      <c r="D54" s="26" t="s">
        <v>43</v>
      </c>
      <c r="E54" s="66">
        <v>12.33</v>
      </c>
      <c r="F54" s="69"/>
      <c r="G54" s="27">
        <f t="shared" si="2"/>
        <v>0</v>
      </c>
    </row>
    <row r="55" spans="1:7" outlineLevel="2" x14ac:dyDescent="0.25">
      <c r="A55" s="23">
        <v>37</v>
      </c>
      <c r="B55" s="24" t="s">
        <v>109</v>
      </c>
      <c r="C55" s="25" t="s">
        <v>110</v>
      </c>
      <c r="D55" s="26" t="s">
        <v>43</v>
      </c>
      <c r="E55" s="66">
        <v>12.33</v>
      </c>
      <c r="F55" s="69"/>
      <c r="G55" s="27">
        <f t="shared" si="2"/>
        <v>0</v>
      </c>
    </row>
    <row r="56" spans="1:7" ht="20.399999999999999" outlineLevel="2" x14ac:dyDescent="0.25">
      <c r="A56" s="23">
        <v>38</v>
      </c>
      <c r="B56" s="24" t="s">
        <v>111</v>
      </c>
      <c r="C56" s="25" t="s">
        <v>112</v>
      </c>
      <c r="D56" s="26" t="s">
        <v>56</v>
      </c>
      <c r="E56" s="66">
        <v>0.77700000000000002</v>
      </c>
      <c r="F56" s="69"/>
      <c r="G56" s="27">
        <f t="shared" si="2"/>
        <v>0</v>
      </c>
    </row>
    <row r="57" spans="1:7" ht="20.399999999999999" outlineLevel="2" x14ac:dyDescent="0.25">
      <c r="A57" s="23">
        <v>39</v>
      </c>
      <c r="B57" s="24" t="s">
        <v>113</v>
      </c>
      <c r="C57" s="25" t="s">
        <v>114</v>
      </c>
      <c r="D57" s="26" t="s">
        <v>56</v>
      </c>
      <c r="E57" s="66">
        <v>3.2839999999999998</v>
      </c>
      <c r="F57" s="69"/>
      <c r="G57" s="27">
        <f t="shared" si="2"/>
        <v>0</v>
      </c>
    </row>
    <row r="58" spans="1:7" outlineLevel="2" x14ac:dyDescent="0.25">
      <c r="A58" s="23">
        <v>40</v>
      </c>
      <c r="B58" s="24" t="s">
        <v>115</v>
      </c>
      <c r="C58" s="25" t="s">
        <v>116</v>
      </c>
      <c r="D58" s="26" t="s">
        <v>43</v>
      </c>
      <c r="E58" s="66">
        <v>284.49</v>
      </c>
      <c r="F58" s="69"/>
      <c r="G58" s="27">
        <f t="shared" si="2"/>
        <v>0</v>
      </c>
    </row>
    <row r="59" spans="1:7" outlineLevel="1" x14ac:dyDescent="0.25">
      <c r="A59" s="28"/>
      <c r="B59" s="29" t="s">
        <v>14</v>
      </c>
      <c r="C59" s="30" t="str">
        <f>CONCATENATE(B47," ",C47)</f>
        <v>63 Podlahy a podlahové konstrukce</v>
      </c>
      <c r="D59" s="31"/>
      <c r="E59" s="67"/>
      <c r="F59" s="33"/>
      <c r="G59" s="34">
        <f>SUM(G47:G58)</f>
        <v>0</v>
      </c>
    </row>
    <row r="60" spans="1:7" outlineLevel="2" x14ac:dyDescent="0.25">
      <c r="A60" s="17" t="s">
        <v>10</v>
      </c>
      <c r="B60" s="18" t="s">
        <v>117</v>
      </c>
      <c r="C60" s="19" t="s">
        <v>118</v>
      </c>
      <c r="D60" s="20"/>
      <c r="E60" s="68"/>
      <c r="F60" s="21"/>
      <c r="G60" s="22"/>
    </row>
    <row r="61" spans="1:7" ht="20.399999999999999" outlineLevel="2" x14ac:dyDescent="0.25">
      <c r="A61" s="23">
        <v>41</v>
      </c>
      <c r="B61" s="24" t="s">
        <v>119</v>
      </c>
      <c r="C61" s="25" t="s">
        <v>120</v>
      </c>
      <c r="D61" s="26" t="s">
        <v>121</v>
      </c>
      <c r="E61" s="66">
        <v>1</v>
      </c>
      <c r="F61" s="69"/>
      <c r="G61" s="27">
        <f t="shared" ref="G61:G68" si="3">E61*F61</f>
        <v>0</v>
      </c>
    </row>
    <row r="62" spans="1:7" ht="20.399999999999999" outlineLevel="2" x14ac:dyDescent="0.25">
      <c r="A62" s="23">
        <v>42</v>
      </c>
      <c r="B62" s="24" t="s">
        <v>122</v>
      </c>
      <c r="C62" s="25" t="s">
        <v>123</v>
      </c>
      <c r="D62" s="26" t="s">
        <v>121</v>
      </c>
      <c r="E62" s="66">
        <v>6</v>
      </c>
      <c r="F62" s="69"/>
      <c r="G62" s="27">
        <f t="shared" si="3"/>
        <v>0</v>
      </c>
    </row>
    <row r="63" spans="1:7" ht="20.399999999999999" outlineLevel="2" x14ac:dyDescent="0.25">
      <c r="A63" s="23">
        <v>43</v>
      </c>
      <c r="B63" s="24" t="s">
        <v>124</v>
      </c>
      <c r="C63" s="25" t="s">
        <v>125</v>
      </c>
      <c r="D63" s="26" t="s">
        <v>121</v>
      </c>
      <c r="E63" s="66">
        <v>1</v>
      </c>
      <c r="F63" s="69"/>
      <c r="G63" s="27">
        <f t="shared" si="3"/>
        <v>0</v>
      </c>
    </row>
    <row r="64" spans="1:7" ht="20.399999999999999" outlineLevel="2" x14ac:dyDescent="0.25">
      <c r="A64" s="23">
        <v>44</v>
      </c>
      <c r="B64" s="24" t="s">
        <v>126</v>
      </c>
      <c r="C64" s="25" t="s">
        <v>127</v>
      </c>
      <c r="D64" s="26" t="s">
        <v>121</v>
      </c>
      <c r="E64" s="66">
        <v>1</v>
      </c>
      <c r="F64" s="69"/>
      <c r="G64" s="27">
        <f t="shared" si="3"/>
        <v>0</v>
      </c>
    </row>
    <row r="65" spans="1:7" ht="20.399999999999999" outlineLevel="2" x14ac:dyDescent="0.25">
      <c r="A65" s="23">
        <v>45</v>
      </c>
      <c r="B65" s="24" t="s">
        <v>128</v>
      </c>
      <c r="C65" s="25" t="s">
        <v>129</v>
      </c>
      <c r="D65" s="26" t="s">
        <v>121</v>
      </c>
      <c r="E65" s="66">
        <v>1</v>
      </c>
      <c r="F65" s="69"/>
      <c r="G65" s="27">
        <f t="shared" si="3"/>
        <v>0</v>
      </c>
    </row>
    <row r="66" spans="1:7" ht="20.399999999999999" outlineLevel="2" x14ac:dyDescent="0.25">
      <c r="A66" s="23">
        <v>46</v>
      </c>
      <c r="B66" s="24" t="s">
        <v>130</v>
      </c>
      <c r="C66" s="25" t="s">
        <v>131</v>
      </c>
      <c r="D66" s="26" t="s">
        <v>121</v>
      </c>
      <c r="E66" s="66">
        <v>1</v>
      </c>
      <c r="F66" s="69"/>
      <c r="G66" s="27">
        <f t="shared" si="3"/>
        <v>0</v>
      </c>
    </row>
    <row r="67" spans="1:7" ht="20.399999999999999" outlineLevel="2" x14ac:dyDescent="0.25">
      <c r="A67" s="23">
        <v>47</v>
      </c>
      <c r="B67" s="24" t="s">
        <v>132</v>
      </c>
      <c r="C67" s="25" t="s">
        <v>133</v>
      </c>
      <c r="D67" s="26" t="s">
        <v>121</v>
      </c>
      <c r="E67" s="66">
        <v>1</v>
      </c>
      <c r="F67" s="69"/>
      <c r="G67" s="27">
        <f t="shared" si="3"/>
        <v>0</v>
      </c>
    </row>
    <row r="68" spans="1:7" ht="20.399999999999999" outlineLevel="2" x14ac:dyDescent="0.25">
      <c r="A68" s="23">
        <v>48</v>
      </c>
      <c r="B68" s="24" t="s">
        <v>134</v>
      </c>
      <c r="C68" s="25" t="s">
        <v>135</v>
      </c>
      <c r="D68" s="26" t="s">
        <v>121</v>
      </c>
      <c r="E68" s="66">
        <v>1</v>
      </c>
      <c r="F68" s="69"/>
      <c r="G68" s="27">
        <f t="shared" si="3"/>
        <v>0</v>
      </c>
    </row>
    <row r="69" spans="1:7" outlineLevel="1" x14ac:dyDescent="0.25">
      <c r="A69" s="28"/>
      <c r="B69" s="29" t="s">
        <v>14</v>
      </c>
      <c r="C69" s="30" t="str">
        <f>CONCATENATE(B60," ",C60)</f>
        <v>64 Výplně otvorů</v>
      </c>
      <c r="D69" s="31"/>
      <c r="E69" s="67"/>
      <c r="F69" s="33"/>
      <c r="G69" s="34">
        <f>SUM(G60:G68)</f>
        <v>0</v>
      </c>
    </row>
    <row r="70" spans="1:7" outlineLevel="2" x14ac:dyDescent="0.25">
      <c r="A70" s="17" t="s">
        <v>10</v>
      </c>
      <c r="B70" s="18" t="s">
        <v>136</v>
      </c>
      <c r="C70" s="19" t="s">
        <v>137</v>
      </c>
      <c r="D70" s="20"/>
      <c r="E70" s="68"/>
      <c r="F70" s="21"/>
      <c r="G70" s="22"/>
    </row>
    <row r="71" spans="1:7" outlineLevel="2" x14ac:dyDescent="0.25">
      <c r="A71" s="23">
        <v>49</v>
      </c>
      <c r="B71" s="24" t="s">
        <v>138</v>
      </c>
      <c r="C71" s="25" t="s">
        <v>139</v>
      </c>
      <c r="D71" s="26" t="s">
        <v>43</v>
      </c>
      <c r="E71" s="66">
        <v>303</v>
      </c>
      <c r="F71" s="69"/>
      <c r="G71" s="27">
        <f>E71*F71</f>
        <v>0</v>
      </c>
    </row>
    <row r="72" spans="1:7" ht="20.399999999999999" outlineLevel="2" x14ac:dyDescent="0.25">
      <c r="A72" s="23">
        <v>50</v>
      </c>
      <c r="B72" s="24" t="s">
        <v>140</v>
      </c>
      <c r="C72" s="25" t="s">
        <v>141</v>
      </c>
      <c r="D72" s="26" t="s">
        <v>43</v>
      </c>
      <c r="E72" s="66">
        <v>303</v>
      </c>
      <c r="F72" s="69"/>
      <c r="G72" s="27">
        <f>E72*F72</f>
        <v>0</v>
      </c>
    </row>
    <row r="73" spans="1:7" outlineLevel="2" x14ac:dyDescent="0.25">
      <c r="A73" s="23">
        <v>51</v>
      </c>
      <c r="B73" s="24" t="s">
        <v>142</v>
      </c>
      <c r="C73" s="25" t="s">
        <v>143</v>
      </c>
      <c r="D73" s="26" t="s">
        <v>43</v>
      </c>
      <c r="E73" s="66">
        <v>303</v>
      </c>
      <c r="F73" s="69"/>
      <c r="G73" s="27">
        <f>E73*F73</f>
        <v>0</v>
      </c>
    </row>
    <row r="74" spans="1:7" outlineLevel="2" x14ac:dyDescent="0.25">
      <c r="A74" s="23">
        <v>52</v>
      </c>
      <c r="B74" s="24" t="s">
        <v>144</v>
      </c>
      <c r="C74" s="25" t="s">
        <v>145</v>
      </c>
      <c r="D74" s="26" t="s">
        <v>43</v>
      </c>
      <c r="E74" s="66">
        <v>18</v>
      </c>
      <c r="F74" s="69"/>
      <c r="G74" s="27">
        <f>E74*F74</f>
        <v>0</v>
      </c>
    </row>
    <row r="75" spans="1:7" outlineLevel="2" x14ac:dyDescent="0.25">
      <c r="A75" s="23">
        <v>53</v>
      </c>
      <c r="B75" s="24" t="s">
        <v>146</v>
      </c>
      <c r="C75" s="25" t="s">
        <v>147</v>
      </c>
      <c r="D75" s="26" t="s">
        <v>25</v>
      </c>
      <c r="E75" s="66">
        <v>10</v>
      </c>
      <c r="F75" s="69"/>
      <c r="G75" s="27">
        <f>E75*F75</f>
        <v>0</v>
      </c>
    </row>
    <row r="76" spans="1:7" outlineLevel="1" x14ac:dyDescent="0.25">
      <c r="A76" s="28"/>
      <c r="B76" s="29" t="s">
        <v>14</v>
      </c>
      <c r="C76" s="30" t="str">
        <f>CONCATENATE(B70," ",C70)</f>
        <v>94 Lešení a stavební výtahy</v>
      </c>
      <c r="D76" s="31"/>
      <c r="E76" s="67"/>
      <c r="F76" s="33"/>
      <c r="G76" s="34">
        <f>SUM(G70:G75)</f>
        <v>0</v>
      </c>
    </row>
    <row r="77" spans="1:7" outlineLevel="2" x14ac:dyDescent="0.25">
      <c r="A77" s="17" t="s">
        <v>10</v>
      </c>
      <c r="B77" s="18" t="s">
        <v>148</v>
      </c>
      <c r="C77" s="19" t="s">
        <v>149</v>
      </c>
      <c r="D77" s="20"/>
      <c r="E77" s="68"/>
      <c r="F77" s="21"/>
      <c r="G77" s="22"/>
    </row>
    <row r="78" spans="1:7" outlineLevel="2" x14ac:dyDescent="0.25">
      <c r="A78" s="23">
        <v>54</v>
      </c>
      <c r="B78" s="24" t="s">
        <v>150</v>
      </c>
      <c r="C78" s="25" t="s">
        <v>151</v>
      </c>
      <c r="D78" s="26" t="s">
        <v>43</v>
      </c>
      <c r="E78" s="66">
        <v>284.49</v>
      </c>
      <c r="F78" s="69"/>
      <c r="G78" s="27">
        <f t="shared" ref="G78:G83" si="4">E78*F78</f>
        <v>0</v>
      </c>
    </row>
    <row r="79" spans="1:7" ht="20.399999999999999" outlineLevel="2" x14ac:dyDescent="0.25">
      <c r="A79" s="23">
        <v>55</v>
      </c>
      <c r="B79" s="24" t="s">
        <v>152</v>
      </c>
      <c r="C79" s="25" t="s">
        <v>153</v>
      </c>
      <c r="D79" s="26" t="s">
        <v>121</v>
      </c>
      <c r="E79" s="66">
        <v>7</v>
      </c>
      <c r="F79" s="69"/>
      <c r="G79" s="27">
        <f t="shared" si="4"/>
        <v>0</v>
      </c>
    </row>
    <row r="80" spans="1:7" ht="20.399999999999999" outlineLevel="2" x14ac:dyDescent="0.25">
      <c r="A80" s="23">
        <v>56</v>
      </c>
      <c r="B80" s="24" t="s">
        <v>154</v>
      </c>
      <c r="C80" s="25" t="s">
        <v>391</v>
      </c>
      <c r="D80" s="26" t="s">
        <v>155</v>
      </c>
      <c r="E80" s="66">
        <v>1</v>
      </c>
      <c r="F80" s="69"/>
      <c r="G80" s="27">
        <f t="shared" si="4"/>
        <v>0</v>
      </c>
    </row>
    <row r="81" spans="1:7" ht="30.6" outlineLevel="2" x14ac:dyDescent="0.25">
      <c r="A81" s="23">
        <v>57</v>
      </c>
      <c r="B81" s="24" t="s">
        <v>156</v>
      </c>
      <c r="C81" s="25" t="s">
        <v>392</v>
      </c>
      <c r="D81" s="26" t="s">
        <v>155</v>
      </c>
      <c r="E81" s="66">
        <v>1</v>
      </c>
      <c r="F81" s="69"/>
      <c r="G81" s="27">
        <f t="shared" si="4"/>
        <v>0</v>
      </c>
    </row>
    <row r="82" spans="1:7" ht="30.6" outlineLevel="2" x14ac:dyDescent="0.25">
      <c r="A82" s="23">
        <v>58</v>
      </c>
      <c r="B82" s="24" t="s">
        <v>157</v>
      </c>
      <c r="C82" s="25" t="s">
        <v>393</v>
      </c>
      <c r="D82" s="26" t="s">
        <v>158</v>
      </c>
      <c r="E82" s="66">
        <v>1</v>
      </c>
      <c r="F82" s="69"/>
      <c r="G82" s="27">
        <f t="shared" si="4"/>
        <v>0</v>
      </c>
    </row>
    <row r="83" spans="1:7" ht="71.400000000000006" outlineLevel="2" x14ac:dyDescent="0.25">
      <c r="A83" s="23">
        <v>59</v>
      </c>
      <c r="B83" s="24" t="s">
        <v>159</v>
      </c>
      <c r="C83" s="25" t="s">
        <v>394</v>
      </c>
      <c r="D83" s="26" t="s">
        <v>158</v>
      </c>
      <c r="E83" s="66">
        <v>1</v>
      </c>
      <c r="F83" s="69"/>
      <c r="G83" s="27">
        <f t="shared" si="4"/>
        <v>0</v>
      </c>
    </row>
    <row r="84" spans="1:7" outlineLevel="1" x14ac:dyDescent="0.25">
      <c r="A84" s="28"/>
      <c r="B84" s="29" t="s">
        <v>14</v>
      </c>
      <c r="C84" s="30" t="str">
        <f>CONCATENATE(B77," ",C77)</f>
        <v>95 Dokončovací kce na pozem.stav.</v>
      </c>
      <c r="D84" s="31"/>
      <c r="E84" s="67"/>
      <c r="F84" s="33"/>
      <c r="G84" s="34">
        <f>SUM(G77:G83)</f>
        <v>0</v>
      </c>
    </row>
    <row r="85" spans="1:7" outlineLevel="2" x14ac:dyDescent="0.25">
      <c r="A85" s="17" t="s">
        <v>10</v>
      </c>
      <c r="B85" s="18" t="s">
        <v>160</v>
      </c>
      <c r="C85" s="19" t="s">
        <v>161</v>
      </c>
      <c r="D85" s="20"/>
      <c r="E85" s="68"/>
      <c r="F85" s="21"/>
      <c r="G85" s="22"/>
    </row>
    <row r="86" spans="1:7" outlineLevel="2" x14ac:dyDescent="0.25">
      <c r="A86" s="23">
        <v>60</v>
      </c>
      <c r="B86" s="24" t="s">
        <v>162</v>
      </c>
      <c r="C86" s="25" t="s">
        <v>163</v>
      </c>
      <c r="D86" s="26" t="s">
        <v>22</v>
      </c>
      <c r="E86" s="66">
        <v>40</v>
      </c>
      <c r="F86" s="69"/>
      <c r="G86" s="27">
        <f>E86*F86</f>
        <v>0</v>
      </c>
    </row>
    <row r="87" spans="1:7" outlineLevel="2" x14ac:dyDescent="0.25">
      <c r="A87" s="23">
        <v>61</v>
      </c>
      <c r="B87" s="24" t="s">
        <v>164</v>
      </c>
      <c r="C87" s="25" t="s">
        <v>165</v>
      </c>
      <c r="D87" s="26" t="s">
        <v>22</v>
      </c>
      <c r="E87" s="66">
        <v>120</v>
      </c>
      <c r="F87" s="69"/>
      <c r="G87" s="27">
        <f>E87*F87</f>
        <v>0</v>
      </c>
    </row>
    <row r="88" spans="1:7" outlineLevel="1" x14ac:dyDescent="0.25">
      <c r="A88" s="28"/>
      <c r="B88" s="29" t="s">
        <v>14</v>
      </c>
      <c r="C88" s="30" t="str">
        <f>CONCATENATE(B85," ",C85)</f>
        <v>952 Stavební přípomoce</v>
      </c>
      <c r="D88" s="31"/>
      <c r="E88" s="67"/>
      <c r="F88" s="33"/>
      <c r="G88" s="34">
        <f>SUM(G85:G87)</f>
        <v>0</v>
      </c>
    </row>
    <row r="89" spans="1:7" outlineLevel="2" x14ac:dyDescent="0.25">
      <c r="A89" s="17" t="s">
        <v>10</v>
      </c>
      <c r="B89" s="18" t="s">
        <v>166</v>
      </c>
      <c r="C89" s="19" t="s">
        <v>167</v>
      </c>
      <c r="D89" s="20"/>
      <c r="E89" s="68"/>
      <c r="F89" s="21"/>
      <c r="G89" s="22"/>
    </row>
    <row r="90" spans="1:7" outlineLevel="2" x14ac:dyDescent="0.25">
      <c r="A90" s="23">
        <v>62</v>
      </c>
      <c r="B90" s="24" t="s">
        <v>169</v>
      </c>
      <c r="C90" s="25" t="s">
        <v>170</v>
      </c>
      <c r="D90" s="26" t="s">
        <v>171</v>
      </c>
      <c r="E90" s="66">
        <v>83</v>
      </c>
      <c r="F90" s="69"/>
      <c r="G90" s="27">
        <f t="shared" ref="G90:G97" si="5">E90*F90</f>
        <v>0</v>
      </c>
    </row>
    <row r="91" spans="1:7" ht="20.399999999999999" outlineLevel="2" x14ac:dyDescent="0.25">
      <c r="A91" s="23">
        <v>63</v>
      </c>
      <c r="B91" s="24" t="s">
        <v>172</v>
      </c>
      <c r="C91" s="25" t="s">
        <v>173</v>
      </c>
      <c r="D91" s="26" t="s">
        <v>121</v>
      </c>
      <c r="E91" s="66">
        <v>1</v>
      </c>
      <c r="F91" s="69"/>
      <c r="G91" s="27">
        <f t="shared" si="5"/>
        <v>0</v>
      </c>
    </row>
    <row r="92" spans="1:7" outlineLevel="2" x14ac:dyDescent="0.25">
      <c r="A92" s="23">
        <v>64</v>
      </c>
      <c r="B92" s="24" t="s">
        <v>174</v>
      </c>
      <c r="C92" s="25" t="s">
        <v>175</v>
      </c>
      <c r="D92" s="26" t="s">
        <v>28</v>
      </c>
      <c r="E92" s="66">
        <v>86.52</v>
      </c>
      <c r="F92" s="69"/>
      <c r="G92" s="27">
        <f t="shared" si="5"/>
        <v>0</v>
      </c>
    </row>
    <row r="93" spans="1:7" outlineLevel="2" x14ac:dyDescent="0.25">
      <c r="A93" s="23">
        <v>65</v>
      </c>
      <c r="B93" s="24" t="s">
        <v>373</v>
      </c>
      <c r="C93" s="25" t="s">
        <v>374</v>
      </c>
      <c r="D93" s="26" t="s">
        <v>43</v>
      </c>
      <c r="E93" s="66">
        <v>18.45</v>
      </c>
      <c r="F93" s="69"/>
      <c r="G93" s="27">
        <f t="shared" si="5"/>
        <v>0</v>
      </c>
    </row>
    <row r="94" spans="1:7" ht="20.399999999999999" outlineLevel="2" x14ac:dyDescent="0.25">
      <c r="A94" s="23">
        <v>66</v>
      </c>
      <c r="B94" s="24" t="s">
        <v>176</v>
      </c>
      <c r="C94" s="25" t="s">
        <v>177</v>
      </c>
      <c r="D94" s="26" t="s">
        <v>28</v>
      </c>
      <c r="E94" s="66">
        <v>7.9</v>
      </c>
      <c r="F94" s="69"/>
      <c r="G94" s="27">
        <f t="shared" si="5"/>
        <v>0</v>
      </c>
    </row>
    <row r="95" spans="1:7" ht="20.399999999999999" outlineLevel="2" x14ac:dyDescent="0.25">
      <c r="A95" s="23">
        <v>67</v>
      </c>
      <c r="B95" s="24" t="s">
        <v>178</v>
      </c>
      <c r="C95" s="25" t="s">
        <v>179</v>
      </c>
      <c r="D95" s="26" t="s">
        <v>28</v>
      </c>
      <c r="E95" s="66">
        <v>7.9</v>
      </c>
      <c r="F95" s="69"/>
      <c r="G95" s="27">
        <f t="shared" si="5"/>
        <v>0</v>
      </c>
    </row>
    <row r="96" spans="1:7" outlineLevel="2" x14ac:dyDescent="0.25">
      <c r="A96" s="23">
        <v>68</v>
      </c>
      <c r="B96" s="24" t="s">
        <v>180</v>
      </c>
      <c r="C96" s="25" t="s">
        <v>181</v>
      </c>
      <c r="D96" s="26" t="s">
        <v>121</v>
      </c>
      <c r="E96" s="66">
        <v>45</v>
      </c>
      <c r="F96" s="69"/>
      <c r="G96" s="27">
        <f t="shared" si="5"/>
        <v>0</v>
      </c>
    </row>
    <row r="97" spans="1:7" outlineLevel="2" x14ac:dyDescent="0.25">
      <c r="A97" s="23">
        <v>69</v>
      </c>
      <c r="B97" s="24" t="s">
        <v>182</v>
      </c>
      <c r="C97" s="25" t="s">
        <v>183</v>
      </c>
      <c r="D97" s="26" t="s">
        <v>43</v>
      </c>
      <c r="E97" s="66">
        <v>79.650000000000006</v>
      </c>
      <c r="F97" s="69"/>
      <c r="G97" s="27">
        <f t="shared" si="5"/>
        <v>0</v>
      </c>
    </row>
    <row r="98" spans="1:7" outlineLevel="1" x14ac:dyDescent="0.25">
      <c r="A98" s="28"/>
      <c r="B98" s="29" t="s">
        <v>14</v>
      </c>
      <c r="C98" s="30" t="str">
        <f>CONCATENATE(B89," ",C89)</f>
        <v>96 Bourání konstrukcí</v>
      </c>
      <c r="D98" s="31"/>
      <c r="E98" s="67"/>
      <c r="F98" s="33"/>
      <c r="G98" s="34">
        <f>SUM(G89:G97)</f>
        <v>0</v>
      </c>
    </row>
    <row r="99" spans="1:7" outlineLevel="2" x14ac:dyDescent="0.25">
      <c r="A99" s="17" t="s">
        <v>10</v>
      </c>
      <c r="B99" s="18" t="s">
        <v>184</v>
      </c>
      <c r="C99" s="19" t="s">
        <v>185</v>
      </c>
      <c r="D99" s="20"/>
      <c r="E99" s="68"/>
      <c r="F99" s="21"/>
      <c r="G99" s="22"/>
    </row>
    <row r="100" spans="1:7" outlineLevel="2" x14ac:dyDescent="0.25">
      <c r="A100" s="23">
        <v>70</v>
      </c>
      <c r="B100" s="24" t="s">
        <v>187</v>
      </c>
      <c r="C100" s="25" t="s">
        <v>188</v>
      </c>
      <c r="D100" s="26" t="s">
        <v>56</v>
      </c>
      <c r="E100" s="66">
        <v>101.661</v>
      </c>
      <c r="F100" s="69"/>
      <c r="G100" s="27">
        <f t="shared" ref="G100:G105" si="6">E100*F100</f>
        <v>0</v>
      </c>
    </row>
    <row r="101" spans="1:7" outlineLevel="2" x14ac:dyDescent="0.25">
      <c r="A101" s="23">
        <v>71</v>
      </c>
      <c r="B101" s="24" t="s">
        <v>189</v>
      </c>
      <c r="C101" s="25" t="s">
        <v>190</v>
      </c>
      <c r="D101" s="26" t="s">
        <v>56</v>
      </c>
      <c r="E101" s="66">
        <v>17.38</v>
      </c>
      <c r="F101" s="69"/>
      <c r="G101" s="27">
        <f t="shared" si="6"/>
        <v>0</v>
      </c>
    </row>
    <row r="102" spans="1:7" outlineLevel="2" x14ac:dyDescent="0.25">
      <c r="A102" s="23">
        <v>72</v>
      </c>
      <c r="B102" s="24" t="s">
        <v>191</v>
      </c>
      <c r="C102" s="25" t="s">
        <v>192</v>
      </c>
      <c r="D102" s="26" t="s">
        <v>56</v>
      </c>
      <c r="E102" s="66">
        <v>4.25</v>
      </c>
      <c r="F102" s="69"/>
      <c r="G102" s="27">
        <f t="shared" si="6"/>
        <v>0</v>
      </c>
    </row>
    <row r="103" spans="1:7" outlineLevel="2" x14ac:dyDescent="0.25">
      <c r="A103" s="23">
        <v>73</v>
      </c>
      <c r="B103" s="24" t="s">
        <v>193</v>
      </c>
      <c r="C103" s="25" t="s">
        <v>194</v>
      </c>
      <c r="D103" s="26" t="s">
        <v>56</v>
      </c>
      <c r="E103" s="66">
        <v>124.869</v>
      </c>
      <c r="F103" s="69"/>
      <c r="G103" s="27">
        <f t="shared" si="6"/>
        <v>0</v>
      </c>
    </row>
    <row r="104" spans="1:7" outlineLevel="2" x14ac:dyDescent="0.25">
      <c r="A104" s="23">
        <v>74</v>
      </c>
      <c r="B104" s="24" t="s">
        <v>195</v>
      </c>
      <c r="C104" s="25" t="s">
        <v>196</v>
      </c>
      <c r="D104" s="26" t="s">
        <v>56</v>
      </c>
      <c r="E104" s="66">
        <v>124.869</v>
      </c>
      <c r="F104" s="69"/>
      <c r="G104" s="27">
        <f t="shared" si="6"/>
        <v>0</v>
      </c>
    </row>
    <row r="105" spans="1:7" outlineLevel="2" x14ac:dyDescent="0.25">
      <c r="A105" s="23">
        <v>75</v>
      </c>
      <c r="B105" s="24" t="s">
        <v>197</v>
      </c>
      <c r="C105" s="25" t="s">
        <v>198</v>
      </c>
      <c r="D105" s="26" t="s">
        <v>56</v>
      </c>
      <c r="E105" s="66">
        <v>124.869</v>
      </c>
      <c r="F105" s="69"/>
      <c r="G105" s="27">
        <f t="shared" si="6"/>
        <v>0</v>
      </c>
    </row>
    <row r="106" spans="1:7" outlineLevel="1" x14ac:dyDescent="0.25">
      <c r="A106" s="28"/>
      <c r="B106" s="29" t="s">
        <v>14</v>
      </c>
      <c r="C106" s="30" t="str">
        <f>CONCATENATE(B99," ",C99)</f>
        <v>979 Odvoz suti</v>
      </c>
      <c r="D106" s="31"/>
      <c r="E106" s="67"/>
      <c r="F106" s="33"/>
      <c r="G106" s="34">
        <f>SUM(G99:G105)</f>
        <v>0</v>
      </c>
    </row>
    <row r="107" spans="1:7" outlineLevel="2" x14ac:dyDescent="0.25">
      <c r="A107" s="17" t="s">
        <v>10</v>
      </c>
      <c r="B107" s="18" t="s">
        <v>199</v>
      </c>
      <c r="C107" s="19" t="s">
        <v>200</v>
      </c>
      <c r="D107" s="20"/>
      <c r="E107" s="68"/>
      <c r="F107" s="21"/>
      <c r="G107" s="22"/>
    </row>
    <row r="108" spans="1:7" outlineLevel="2" x14ac:dyDescent="0.25">
      <c r="A108" s="23">
        <v>76</v>
      </c>
      <c r="B108" s="24" t="s">
        <v>202</v>
      </c>
      <c r="C108" s="25" t="s">
        <v>203</v>
      </c>
      <c r="D108" s="26" t="s">
        <v>56</v>
      </c>
      <c r="E108" s="66">
        <v>500.47800000000001</v>
      </c>
      <c r="F108" s="69"/>
      <c r="G108" s="27">
        <f>E108*F108</f>
        <v>0</v>
      </c>
    </row>
    <row r="109" spans="1:7" outlineLevel="1" x14ac:dyDescent="0.25">
      <c r="A109" s="28"/>
      <c r="B109" s="29" t="s">
        <v>14</v>
      </c>
      <c r="C109" s="30" t="str">
        <f>CONCATENATE(B107," ",C107)</f>
        <v>99 Staveništní přesun hmot</v>
      </c>
      <c r="D109" s="31"/>
      <c r="E109" s="67"/>
      <c r="F109" s="33"/>
      <c r="G109" s="34">
        <f>SUM(G107:G108)</f>
        <v>0</v>
      </c>
    </row>
    <row r="110" spans="1:7" outlineLevel="2" x14ac:dyDescent="0.25">
      <c r="A110" s="17" t="s">
        <v>10</v>
      </c>
      <c r="B110" s="18" t="s">
        <v>204</v>
      </c>
      <c r="C110" s="19" t="s">
        <v>205</v>
      </c>
      <c r="D110" s="20"/>
      <c r="E110" s="68"/>
      <c r="F110" s="21"/>
      <c r="G110" s="22"/>
    </row>
    <row r="111" spans="1:7" ht="20.399999999999999" outlineLevel="2" x14ac:dyDescent="0.25">
      <c r="A111" s="23">
        <v>77</v>
      </c>
      <c r="B111" s="24" t="s">
        <v>206</v>
      </c>
      <c r="C111" s="25" t="s">
        <v>207</v>
      </c>
      <c r="D111" s="26" t="s">
        <v>43</v>
      </c>
      <c r="E111" s="66">
        <v>123.93</v>
      </c>
      <c r="F111" s="69"/>
      <c r="G111" s="27">
        <f t="shared" ref="G111:G118" si="7">E111*F111</f>
        <v>0</v>
      </c>
    </row>
    <row r="112" spans="1:7" ht="20.399999999999999" outlineLevel="2" x14ac:dyDescent="0.25">
      <c r="A112" s="23">
        <v>78</v>
      </c>
      <c r="B112" s="24" t="s">
        <v>208</v>
      </c>
      <c r="C112" s="25" t="s">
        <v>209</v>
      </c>
      <c r="D112" s="26" t="s">
        <v>43</v>
      </c>
      <c r="E112" s="66">
        <v>41.1</v>
      </c>
      <c r="F112" s="69"/>
      <c r="G112" s="27">
        <f t="shared" si="7"/>
        <v>0</v>
      </c>
    </row>
    <row r="113" spans="1:7" ht="20.399999999999999" outlineLevel="2" x14ac:dyDescent="0.25">
      <c r="A113" s="23">
        <v>79</v>
      </c>
      <c r="B113" s="24" t="s">
        <v>210</v>
      </c>
      <c r="C113" s="25" t="s">
        <v>388</v>
      </c>
      <c r="D113" s="26" t="s">
        <v>43</v>
      </c>
      <c r="E113" s="66">
        <v>41.1</v>
      </c>
      <c r="F113" s="69"/>
      <c r="G113" s="27">
        <f t="shared" si="7"/>
        <v>0</v>
      </c>
    </row>
    <row r="114" spans="1:7" ht="20.399999999999999" outlineLevel="2" x14ac:dyDescent="0.25">
      <c r="A114" s="23">
        <v>80</v>
      </c>
      <c r="B114" s="24" t="s">
        <v>211</v>
      </c>
      <c r="C114" s="25" t="s">
        <v>387</v>
      </c>
      <c r="D114" s="26" t="s">
        <v>43</v>
      </c>
      <c r="E114" s="66">
        <v>123.93</v>
      </c>
      <c r="F114" s="69"/>
      <c r="G114" s="27">
        <f t="shared" si="7"/>
        <v>0</v>
      </c>
    </row>
    <row r="115" spans="1:7" ht="20.399999999999999" outlineLevel="2" x14ac:dyDescent="0.25">
      <c r="A115" s="23">
        <v>81</v>
      </c>
      <c r="B115" s="24" t="s">
        <v>212</v>
      </c>
      <c r="C115" s="25" t="s">
        <v>389</v>
      </c>
      <c r="D115" s="26" t="s">
        <v>43</v>
      </c>
      <c r="E115" s="66">
        <v>41.1</v>
      </c>
      <c r="F115" s="69"/>
      <c r="G115" s="27">
        <f t="shared" si="7"/>
        <v>0</v>
      </c>
    </row>
    <row r="116" spans="1:7" outlineLevel="2" x14ac:dyDescent="0.25">
      <c r="A116" s="23">
        <v>82</v>
      </c>
      <c r="B116" s="24" t="s">
        <v>213</v>
      </c>
      <c r="C116" s="25" t="s">
        <v>214</v>
      </c>
      <c r="D116" s="26" t="s">
        <v>171</v>
      </c>
      <c r="E116" s="66">
        <v>41.1</v>
      </c>
      <c r="F116" s="69"/>
      <c r="G116" s="27">
        <f t="shared" si="7"/>
        <v>0</v>
      </c>
    </row>
    <row r="117" spans="1:7" outlineLevel="2" x14ac:dyDescent="0.25">
      <c r="A117" s="23">
        <v>83</v>
      </c>
      <c r="B117" s="24" t="s">
        <v>215</v>
      </c>
      <c r="C117" s="25" t="s">
        <v>216</v>
      </c>
      <c r="D117" s="26" t="s">
        <v>171</v>
      </c>
      <c r="E117" s="66">
        <v>45.21</v>
      </c>
      <c r="F117" s="69"/>
      <c r="G117" s="27">
        <f t="shared" si="7"/>
        <v>0</v>
      </c>
    </row>
    <row r="118" spans="1:7" outlineLevel="2" x14ac:dyDescent="0.25">
      <c r="A118" s="23">
        <v>84</v>
      </c>
      <c r="B118" s="24" t="s">
        <v>217</v>
      </c>
      <c r="C118" s="25" t="s">
        <v>218</v>
      </c>
      <c r="D118" s="26" t="s">
        <v>56</v>
      </c>
      <c r="E118" s="66">
        <v>1.08</v>
      </c>
      <c r="F118" s="69"/>
      <c r="G118" s="27">
        <f t="shared" si="7"/>
        <v>0</v>
      </c>
    </row>
    <row r="119" spans="1:7" outlineLevel="1" x14ac:dyDescent="0.25">
      <c r="A119" s="28"/>
      <c r="B119" s="29" t="s">
        <v>14</v>
      </c>
      <c r="C119" s="30" t="str">
        <f>CONCATENATE(B110," ",C110)</f>
        <v>711 Izolace proti vodě</v>
      </c>
      <c r="D119" s="31"/>
      <c r="E119" s="67"/>
      <c r="F119" s="33"/>
      <c r="G119" s="34">
        <f>SUM(G110:G118)</f>
        <v>0</v>
      </c>
    </row>
    <row r="120" spans="1:7" outlineLevel="2" x14ac:dyDescent="0.25">
      <c r="A120" s="17" t="s">
        <v>10</v>
      </c>
      <c r="B120" s="18" t="s">
        <v>219</v>
      </c>
      <c r="C120" s="19" t="s">
        <v>220</v>
      </c>
      <c r="D120" s="20"/>
      <c r="E120" s="68"/>
      <c r="F120" s="21"/>
      <c r="G120" s="22"/>
    </row>
    <row r="121" spans="1:7" outlineLevel="2" x14ac:dyDescent="0.25">
      <c r="A121" s="23">
        <v>85</v>
      </c>
      <c r="B121" s="24" t="s">
        <v>221</v>
      </c>
      <c r="C121" s="25" t="s">
        <v>222</v>
      </c>
      <c r="D121" s="26" t="s">
        <v>43</v>
      </c>
      <c r="E121" s="66">
        <v>60.75</v>
      </c>
      <c r="F121" s="69"/>
      <c r="G121" s="27">
        <f>E121*F121</f>
        <v>0</v>
      </c>
    </row>
    <row r="122" spans="1:7" outlineLevel="2" x14ac:dyDescent="0.25">
      <c r="A122" s="23">
        <v>86</v>
      </c>
      <c r="B122" s="24" t="s">
        <v>223</v>
      </c>
      <c r="C122" s="25" t="s">
        <v>386</v>
      </c>
      <c r="D122" s="26" t="s">
        <v>43</v>
      </c>
      <c r="E122" s="66">
        <v>66.825000000000003</v>
      </c>
      <c r="F122" s="69"/>
      <c r="G122" s="27">
        <f>E122*F122</f>
        <v>0</v>
      </c>
    </row>
    <row r="123" spans="1:7" outlineLevel="2" x14ac:dyDescent="0.25">
      <c r="A123" s="23">
        <v>87</v>
      </c>
      <c r="B123" s="24" t="s">
        <v>224</v>
      </c>
      <c r="C123" s="25" t="s">
        <v>225</v>
      </c>
      <c r="D123" s="26" t="s">
        <v>56</v>
      </c>
      <c r="E123" s="66">
        <v>0.40300000000000002</v>
      </c>
      <c r="F123" s="69"/>
      <c r="G123" s="27">
        <f>E123*F123</f>
        <v>0</v>
      </c>
    </row>
    <row r="124" spans="1:7" outlineLevel="1" x14ac:dyDescent="0.25">
      <c r="A124" s="28"/>
      <c r="B124" s="29" t="s">
        <v>14</v>
      </c>
      <c r="C124" s="30" t="str">
        <f>CONCATENATE(B120," ",C120)</f>
        <v>713 Izolace tepelné</v>
      </c>
      <c r="D124" s="31"/>
      <c r="E124" s="67"/>
      <c r="F124" s="33"/>
      <c r="G124" s="34">
        <f>SUM(G120:G123)</f>
        <v>0</v>
      </c>
    </row>
    <row r="125" spans="1:7" outlineLevel="2" x14ac:dyDescent="0.25">
      <c r="A125" s="17" t="s">
        <v>10</v>
      </c>
      <c r="B125" s="18" t="s">
        <v>226</v>
      </c>
      <c r="C125" s="19" t="s">
        <v>227</v>
      </c>
      <c r="D125" s="20"/>
      <c r="E125" s="68"/>
      <c r="F125" s="21"/>
      <c r="G125" s="22"/>
    </row>
    <row r="126" spans="1:7" ht="20.399999999999999" outlineLevel="2" x14ac:dyDescent="0.25">
      <c r="A126" s="23">
        <v>88</v>
      </c>
      <c r="B126" s="24" t="s">
        <v>228</v>
      </c>
      <c r="C126" s="25" t="s">
        <v>229</v>
      </c>
      <c r="D126" s="26" t="s">
        <v>13</v>
      </c>
      <c r="E126" s="66">
        <v>1</v>
      </c>
      <c r="F126" s="69"/>
      <c r="G126" s="27">
        <f>E126*F126</f>
        <v>0</v>
      </c>
    </row>
    <row r="127" spans="1:7" outlineLevel="1" x14ac:dyDescent="0.25">
      <c r="A127" s="28"/>
      <c r="B127" s="29" t="s">
        <v>14</v>
      </c>
      <c r="C127" s="30" t="str">
        <f>CONCATENATE(B125," ",C125)</f>
        <v>730 Ústřední vytápění</v>
      </c>
      <c r="D127" s="31"/>
      <c r="E127" s="67"/>
      <c r="F127" s="33"/>
      <c r="G127" s="34">
        <f>SUM(G125:G126)</f>
        <v>0</v>
      </c>
    </row>
    <row r="128" spans="1:7" outlineLevel="2" x14ac:dyDescent="0.25">
      <c r="A128" s="17" t="s">
        <v>10</v>
      </c>
      <c r="B128" s="18" t="s">
        <v>230</v>
      </c>
      <c r="C128" s="19" t="s">
        <v>231</v>
      </c>
      <c r="D128" s="20"/>
      <c r="E128" s="68"/>
      <c r="F128" s="21"/>
      <c r="G128" s="22"/>
    </row>
    <row r="129" spans="1:7" ht="20.399999999999999" outlineLevel="2" x14ac:dyDescent="0.25">
      <c r="A129" s="23">
        <v>89</v>
      </c>
      <c r="B129" s="24" t="s">
        <v>232</v>
      </c>
      <c r="C129" s="25" t="s">
        <v>233</v>
      </c>
      <c r="D129" s="26" t="s">
        <v>171</v>
      </c>
      <c r="E129" s="66">
        <v>227.5</v>
      </c>
      <c r="F129" s="69"/>
      <c r="G129" s="27">
        <f>E129*F129</f>
        <v>0</v>
      </c>
    </row>
    <row r="130" spans="1:7" outlineLevel="2" x14ac:dyDescent="0.25">
      <c r="A130" s="23">
        <v>90</v>
      </c>
      <c r="B130" s="24" t="s">
        <v>234</v>
      </c>
      <c r="C130" s="25" t="s">
        <v>235</v>
      </c>
      <c r="D130" s="26" t="s">
        <v>28</v>
      </c>
      <c r="E130" s="66">
        <v>6.1150000000000002</v>
      </c>
      <c r="F130" s="69"/>
      <c r="G130" s="27">
        <f>E130*F130</f>
        <v>0</v>
      </c>
    </row>
    <row r="131" spans="1:7" outlineLevel="2" x14ac:dyDescent="0.25">
      <c r="A131" s="23">
        <v>91</v>
      </c>
      <c r="B131" s="24" t="s">
        <v>236</v>
      </c>
      <c r="C131" s="25" t="s">
        <v>237</v>
      </c>
      <c r="D131" s="26" t="s">
        <v>56</v>
      </c>
      <c r="E131" s="66">
        <v>4.1070000000000002</v>
      </c>
      <c r="F131" s="69"/>
      <c r="G131" s="27">
        <f>E131*F131</f>
        <v>0</v>
      </c>
    </row>
    <row r="132" spans="1:7" outlineLevel="1" x14ac:dyDescent="0.25">
      <c r="A132" s="28"/>
      <c r="B132" s="29" t="s">
        <v>14</v>
      </c>
      <c r="C132" s="30" t="str">
        <f>CONCATENATE(B128," ",C128)</f>
        <v>762 Konstrukce tesařské</v>
      </c>
      <c r="D132" s="31"/>
      <c r="E132" s="67"/>
      <c r="F132" s="33"/>
      <c r="G132" s="34">
        <f>SUM(G128:G131)</f>
        <v>0</v>
      </c>
    </row>
    <row r="133" spans="1:7" outlineLevel="2" x14ac:dyDescent="0.25">
      <c r="A133" s="17" t="s">
        <v>10</v>
      </c>
      <c r="B133" s="18" t="s">
        <v>238</v>
      </c>
      <c r="C133" s="19" t="s">
        <v>239</v>
      </c>
      <c r="D133" s="20"/>
      <c r="E133" s="68"/>
      <c r="F133" s="21"/>
      <c r="G133" s="22"/>
    </row>
    <row r="134" spans="1:7" ht="20.399999999999999" outlineLevel="2" x14ac:dyDescent="0.25">
      <c r="A134" s="23">
        <v>92</v>
      </c>
      <c r="B134" s="24" t="s">
        <v>240</v>
      </c>
      <c r="C134" s="25" t="s">
        <v>241</v>
      </c>
      <c r="D134" s="26" t="s">
        <v>121</v>
      </c>
      <c r="E134" s="66">
        <v>2</v>
      </c>
      <c r="F134" s="69"/>
      <c r="G134" s="27">
        <f>E134*F134</f>
        <v>0</v>
      </c>
    </row>
    <row r="135" spans="1:7" ht="20.399999999999999" outlineLevel="2" x14ac:dyDescent="0.25">
      <c r="A135" s="23">
        <v>93</v>
      </c>
      <c r="B135" s="24" t="s">
        <v>242</v>
      </c>
      <c r="C135" s="25" t="s">
        <v>243</v>
      </c>
      <c r="D135" s="26" t="s">
        <v>171</v>
      </c>
      <c r="E135" s="66">
        <v>32.5</v>
      </c>
      <c r="F135" s="69"/>
      <c r="G135" s="27">
        <f>E135*F135</f>
        <v>0</v>
      </c>
    </row>
    <row r="136" spans="1:7" ht="20.399999999999999" outlineLevel="2" x14ac:dyDescent="0.25">
      <c r="A136" s="23">
        <v>94</v>
      </c>
      <c r="B136" s="24" t="s">
        <v>244</v>
      </c>
      <c r="C136" s="25" t="s">
        <v>245</v>
      </c>
      <c r="D136" s="26" t="s">
        <v>171</v>
      </c>
      <c r="E136" s="66">
        <v>12.7</v>
      </c>
      <c r="F136" s="69"/>
      <c r="G136" s="27">
        <f>E136*F136</f>
        <v>0</v>
      </c>
    </row>
    <row r="137" spans="1:7" ht="20.399999999999999" outlineLevel="2" x14ac:dyDescent="0.25">
      <c r="A137" s="23">
        <v>95</v>
      </c>
      <c r="B137" s="24" t="s">
        <v>246</v>
      </c>
      <c r="C137" s="25" t="s">
        <v>247</v>
      </c>
      <c r="D137" s="26" t="s">
        <v>171</v>
      </c>
      <c r="E137" s="66">
        <v>36.75</v>
      </c>
      <c r="F137" s="69"/>
      <c r="G137" s="27">
        <f>E137*F137</f>
        <v>0</v>
      </c>
    </row>
    <row r="138" spans="1:7" outlineLevel="2" x14ac:dyDescent="0.25">
      <c r="A138" s="23">
        <v>96</v>
      </c>
      <c r="B138" s="24" t="s">
        <v>248</v>
      </c>
      <c r="C138" s="25" t="s">
        <v>249</v>
      </c>
      <c r="D138" s="26" t="s">
        <v>56</v>
      </c>
      <c r="E138" s="66">
        <v>0.189</v>
      </c>
      <c r="F138" s="69"/>
      <c r="G138" s="27">
        <f>E138*F138</f>
        <v>0</v>
      </c>
    </row>
    <row r="139" spans="1:7" outlineLevel="1" x14ac:dyDescent="0.25">
      <c r="A139" s="28"/>
      <c r="B139" s="29" t="s">
        <v>14</v>
      </c>
      <c r="C139" s="30" t="str">
        <f>CONCATENATE(B133," ",C133)</f>
        <v>764 Konstrukce klempířské</v>
      </c>
      <c r="D139" s="31"/>
      <c r="E139" s="67"/>
      <c r="F139" s="33"/>
      <c r="G139" s="34">
        <f>SUM(G133:G138)</f>
        <v>0</v>
      </c>
    </row>
    <row r="140" spans="1:7" outlineLevel="2" x14ac:dyDescent="0.25">
      <c r="A140" s="17" t="s">
        <v>10</v>
      </c>
      <c r="B140" s="18" t="s">
        <v>250</v>
      </c>
      <c r="C140" s="19" t="s">
        <v>251</v>
      </c>
      <c r="D140" s="20"/>
      <c r="E140" s="68"/>
      <c r="F140" s="21"/>
      <c r="G140" s="22"/>
    </row>
    <row r="141" spans="1:7" outlineLevel="2" x14ac:dyDescent="0.25">
      <c r="A141" s="23">
        <v>97</v>
      </c>
      <c r="B141" s="24" t="s">
        <v>252</v>
      </c>
      <c r="C141" s="25" t="s">
        <v>253</v>
      </c>
      <c r="D141" s="26" t="s">
        <v>43</v>
      </c>
      <c r="E141" s="66">
        <v>210.04499999999999</v>
      </c>
      <c r="F141" s="69"/>
      <c r="G141" s="27">
        <f t="shared" ref="G141:G162" si="8">E141*F141</f>
        <v>0</v>
      </c>
    </row>
    <row r="142" spans="1:7" outlineLevel="2" x14ac:dyDescent="0.25">
      <c r="A142" s="23">
        <v>98</v>
      </c>
      <c r="B142" s="24" t="s">
        <v>254</v>
      </c>
      <c r="C142" s="25" t="s">
        <v>255</v>
      </c>
      <c r="D142" s="26" t="s">
        <v>43</v>
      </c>
      <c r="E142" s="66">
        <v>279.5</v>
      </c>
      <c r="F142" s="69"/>
      <c r="G142" s="27">
        <f t="shared" si="8"/>
        <v>0</v>
      </c>
    </row>
    <row r="143" spans="1:7" ht="20.399999999999999" outlineLevel="2" x14ac:dyDescent="0.25">
      <c r="A143" s="23">
        <v>99</v>
      </c>
      <c r="B143" s="24" t="s">
        <v>256</v>
      </c>
      <c r="C143" s="25" t="s">
        <v>257</v>
      </c>
      <c r="D143" s="26" t="s">
        <v>258</v>
      </c>
      <c r="E143" s="66">
        <v>9022</v>
      </c>
      <c r="F143" s="69"/>
      <c r="G143" s="27">
        <f t="shared" si="8"/>
        <v>0</v>
      </c>
    </row>
    <row r="144" spans="1:7" ht="20.399999999999999" outlineLevel="2" x14ac:dyDescent="0.25">
      <c r="A144" s="23">
        <v>100</v>
      </c>
      <c r="B144" s="24" t="s">
        <v>259</v>
      </c>
      <c r="C144" s="25" t="s">
        <v>260</v>
      </c>
      <c r="D144" s="26" t="s">
        <v>258</v>
      </c>
      <c r="E144" s="66">
        <v>1300</v>
      </c>
      <c r="F144" s="69"/>
      <c r="G144" s="27">
        <f t="shared" si="8"/>
        <v>0</v>
      </c>
    </row>
    <row r="145" spans="1:7" ht="20.399999999999999" outlineLevel="2" x14ac:dyDescent="0.25">
      <c r="A145" s="23">
        <v>101</v>
      </c>
      <c r="B145" s="24" t="s">
        <v>261</v>
      </c>
      <c r="C145" s="25" t="s">
        <v>262</v>
      </c>
      <c r="D145" s="26" t="s">
        <v>258</v>
      </c>
      <c r="E145" s="66">
        <v>435</v>
      </c>
      <c r="F145" s="69"/>
      <c r="G145" s="27">
        <f t="shared" si="8"/>
        <v>0</v>
      </c>
    </row>
    <row r="146" spans="1:7" ht="20.399999999999999" outlineLevel="2" x14ac:dyDescent="0.25">
      <c r="A146" s="23">
        <v>102</v>
      </c>
      <c r="B146" s="24" t="s">
        <v>263</v>
      </c>
      <c r="C146" s="25" t="s">
        <v>264</v>
      </c>
      <c r="D146" s="26" t="s">
        <v>13</v>
      </c>
      <c r="E146" s="66">
        <v>1</v>
      </c>
      <c r="F146" s="69"/>
      <c r="G146" s="27">
        <f t="shared" si="8"/>
        <v>0</v>
      </c>
    </row>
    <row r="147" spans="1:7" ht="20.399999999999999" outlineLevel="2" x14ac:dyDescent="0.25">
      <c r="A147" s="23">
        <v>103</v>
      </c>
      <c r="B147" s="24" t="s">
        <v>265</v>
      </c>
      <c r="C147" s="25" t="s">
        <v>266</v>
      </c>
      <c r="D147" s="26" t="s">
        <v>258</v>
      </c>
      <c r="E147" s="66">
        <v>212.93</v>
      </c>
      <c r="F147" s="69"/>
      <c r="G147" s="27">
        <f t="shared" si="8"/>
        <v>0</v>
      </c>
    </row>
    <row r="148" spans="1:7" ht="20.399999999999999" outlineLevel="2" x14ac:dyDescent="0.25">
      <c r="A148" s="23">
        <v>104</v>
      </c>
      <c r="B148" s="24" t="s">
        <v>265</v>
      </c>
      <c r="C148" s="25" t="s">
        <v>257</v>
      </c>
      <c r="D148" s="26" t="s">
        <v>258</v>
      </c>
      <c r="E148" s="66">
        <v>212.93</v>
      </c>
      <c r="F148" s="69"/>
      <c r="G148" s="27">
        <f t="shared" si="8"/>
        <v>0</v>
      </c>
    </row>
    <row r="149" spans="1:7" ht="20.399999999999999" outlineLevel="2" x14ac:dyDescent="0.25">
      <c r="A149" s="23">
        <v>105</v>
      </c>
      <c r="B149" s="24" t="s">
        <v>267</v>
      </c>
      <c r="C149" s="25" t="s">
        <v>268</v>
      </c>
      <c r="D149" s="26" t="s">
        <v>13</v>
      </c>
      <c r="E149" s="66">
        <v>1</v>
      </c>
      <c r="F149" s="69"/>
      <c r="G149" s="27">
        <f t="shared" si="8"/>
        <v>0</v>
      </c>
    </row>
    <row r="150" spans="1:7" ht="20.399999999999999" outlineLevel="2" x14ac:dyDescent="0.25">
      <c r="A150" s="23">
        <v>106</v>
      </c>
      <c r="B150" s="24" t="s">
        <v>269</v>
      </c>
      <c r="C150" s="25" t="s">
        <v>270</v>
      </c>
      <c r="D150" s="26" t="s">
        <v>13</v>
      </c>
      <c r="E150" s="66">
        <v>1</v>
      </c>
      <c r="F150" s="69"/>
      <c r="G150" s="27">
        <f t="shared" si="8"/>
        <v>0</v>
      </c>
    </row>
    <row r="151" spans="1:7" ht="20.399999999999999" outlineLevel="2" x14ac:dyDescent="0.25">
      <c r="A151" s="23">
        <v>107</v>
      </c>
      <c r="B151" s="24" t="s">
        <v>271</v>
      </c>
      <c r="C151" s="25" t="s">
        <v>272</v>
      </c>
      <c r="D151" s="26" t="s">
        <v>258</v>
      </c>
      <c r="E151" s="66">
        <v>208.95</v>
      </c>
      <c r="F151" s="69"/>
      <c r="G151" s="27">
        <f t="shared" si="8"/>
        <v>0</v>
      </c>
    </row>
    <row r="152" spans="1:7" ht="20.399999999999999" outlineLevel="2" x14ac:dyDescent="0.25">
      <c r="A152" s="23">
        <v>108</v>
      </c>
      <c r="B152" s="24" t="s">
        <v>273</v>
      </c>
      <c r="C152" s="25" t="s">
        <v>274</v>
      </c>
      <c r="D152" s="26" t="s">
        <v>13</v>
      </c>
      <c r="E152" s="66">
        <v>1</v>
      </c>
      <c r="F152" s="69"/>
      <c r="G152" s="27">
        <f t="shared" si="8"/>
        <v>0</v>
      </c>
    </row>
    <row r="153" spans="1:7" ht="20.399999999999999" outlineLevel="2" x14ac:dyDescent="0.25">
      <c r="A153" s="23">
        <v>109</v>
      </c>
      <c r="B153" s="24" t="s">
        <v>275</v>
      </c>
      <c r="C153" s="25" t="s">
        <v>276</v>
      </c>
      <c r="D153" s="26" t="s">
        <v>13</v>
      </c>
      <c r="E153" s="66">
        <v>1</v>
      </c>
      <c r="F153" s="69"/>
      <c r="G153" s="27">
        <f t="shared" si="8"/>
        <v>0</v>
      </c>
    </row>
    <row r="154" spans="1:7" ht="20.399999999999999" outlineLevel="2" x14ac:dyDescent="0.25">
      <c r="A154" s="23">
        <v>110</v>
      </c>
      <c r="B154" s="24" t="s">
        <v>277</v>
      </c>
      <c r="C154" s="25" t="s">
        <v>278</v>
      </c>
      <c r="D154" s="26" t="s">
        <v>258</v>
      </c>
      <c r="E154" s="66">
        <v>254.72</v>
      </c>
      <c r="F154" s="69"/>
      <c r="G154" s="27">
        <f t="shared" si="8"/>
        <v>0</v>
      </c>
    </row>
    <row r="155" spans="1:7" outlineLevel="2" x14ac:dyDescent="0.25">
      <c r="A155" s="23">
        <v>111</v>
      </c>
      <c r="B155" s="24" t="s">
        <v>279</v>
      </c>
      <c r="C155" s="25" t="s">
        <v>280</v>
      </c>
      <c r="D155" s="26" t="s">
        <v>258</v>
      </c>
      <c r="E155" s="66">
        <v>2600.346</v>
      </c>
      <c r="F155" s="69"/>
      <c r="G155" s="27">
        <f t="shared" si="8"/>
        <v>0</v>
      </c>
    </row>
    <row r="156" spans="1:7" outlineLevel="2" x14ac:dyDescent="0.25">
      <c r="A156" s="23">
        <v>112</v>
      </c>
      <c r="B156" s="24" t="s">
        <v>281</v>
      </c>
      <c r="C156" s="25" t="s">
        <v>282</v>
      </c>
      <c r="D156" s="26" t="s">
        <v>258</v>
      </c>
      <c r="E156" s="66">
        <v>286.28300000000002</v>
      </c>
      <c r="F156" s="69"/>
      <c r="G156" s="27">
        <f t="shared" si="8"/>
        <v>0</v>
      </c>
    </row>
    <row r="157" spans="1:7" outlineLevel="2" x14ac:dyDescent="0.25">
      <c r="A157" s="23">
        <v>113</v>
      </c>
      <c r="B157" s="24" t="s">
        <v>375</v>
      </c>
      <c r="C157" s="25" t="s">
        <v>284</v>
      </c>
      <c r="D157" s="26" t="s">
        <v>258</v>
      </c>
      <c r="E157" s="66">
        <v>1655.1949999999999</v>
      </c>
      <c r="F157" s="69"/>
      <c r="G157" s="27">
        <f t="shared" si="8"/>
        <v>0</v>
      </c>
    </row>
    <row r="158" spans="1:7" outlineLevel="2" x14ac:dyDescent="0.25">
      <c r="A158" s="23">
        <v>114</v>
      </c>
      <c r="B158" s="24" t="s">
        <v>283</v>
      </c>
      <c r="C158" s="25" t="s">
        <v>376</v>
      </c>
      <c r="D158" s="26" t="s">
        <v>13</v>
      </c>
      <c r="E158" s="66">
        <v>1</v>
      </c>
      <c r="F158" s="69"/>
      <c r="G158" s="27">
        <f t="shared" si="8"/>
        <v>0</v>
      </c>
    </row>
    <row r="159" spans="1:7" outlineLevel="2" x14ac:dyDescent="0.25">
      <c r="A159" s="23">
        <v>115</v>
      </c>
      <c r="B159" s="24" t="s">
        <v>377</v>
      </c>
      <c r="C159" s="25" t="s">
        <v>285</v>
      </c>
      <c r="D159" s="26" t="s">
        <v>13</v>
      </c>
      <c r="E159" s="66">
        <v>1</v>
      </c>
      <c r="F159" s="69"/>
      <c r="G159" s="27">
        <f t="shared" si="8"/>
        <v>0</v>
      </c>
    </row>
    <row r="160" spans="1:7" ht="20.399999999999999" outlineLevel="2" x14ac:dyDescent="0.25">
      <c r="A160" s="23">
        <v>116</v>
      </c>
      <c r="B160" s="24" t="s">
        <v>286</v>
      </c>
      <c r="C160" s="25" t="s">
        <v>287</v>
      </c>
      <c r="D160" s="26" t="s">
        <v>43</v>
      </c>
      <c r="E160" s="66">
        <v>214.93100000000001</v>
      </c>
      <c r="F160" s="69"/>
      <c r="G160" s="27">
        <f t="shared" si="8"/>
        <v>0</v>
      </c>
    </row>
    <row r="161" spans="1:7" ht="20.399999999999999" outlineLevel="2" x14ac:dyDescent="0.25">
      <c r="A161" s="23">
        <v>117</v>
      </c>
      <c r="B161" s="24" t="s">
        <v>288</v>
      </c>
      <c r="C161" s="25" t="s">
        <v>289</v>
      </c>
      <c r="D161" s="26" t="s">
        <v>43</v>
      </c>
      <c r="E161" s="66">
        <v>307.45</v>
      </c>
      <c r="F161" s="69"/>
      <c r="G161" s="27">
        <f t="shared" si="8"/>
        <v>0</v>
      </c>
    </row>
    <row r="162" spans="1:7" outlineLevel="2" x14ac:dyDescent="0.25">
      <c r="A162" s="23">
        <v>118</v>
      </c>
      <c r="B162" s="24" t="s">
        <v>290</v>
      </c>
      <c r="C162" s="25" t="s">
        <v>291</v>
      </c>
      <c r="D162" s="26" t="s">
        <v>56</v>
      </c>
      <c r="E162" s="66">
        <v>23.321999999999999</v>
      </c>
      <c r="F162" s="69"/>
      <c r="G162" s="27">
        <f t="shared" si="8"/>
        <v>0</v>
      </c>
    </row>
    <row r="163" spans="1:7" outlineLevel="1" x14ac:dyDescent="0.25">
      <c r="A163" s="28"/>
      <c r="B163" s="29" t="s">
        <v>14</v>
      </c>
      <c r="C163" s="30" t="str">
        <f>CONCATENATE(B140," ",C140)</f>
        <v>767 Konstrukce zámečnické</v>
      </c>
      <c r="D163" s="31"/>
      <c r="E163" s="67"/>
      <c r="F163" s="33"/>
      <c r="G163" s="34">
        <f>SUM(G140:G162)</f>
        <v>0</v>
      </c>
    </row>
    <row r="164" spans="1:7" outlineLevel="2" x14ac:dyDescent="0.25">
      <c r="A164" s="17" t="s">
        <v>10</v>
      </c>
      <c r="B164" s="18" t="s">
        <v>292</v>
      </c>
      <c r="C164" s="19" t="s">
        <v>293</v>
      </c>
      <c r="D164" s="20"/>
      <c r="E164" s="68"/>
      <c r="F164" s="21"/>
      <c r="G164" s="22"/>
    </row>
    <row r="165" spans="1:7" outlineLevel="2" x14ac:dyDescent="0.25">
      <c r="A165" s="23">
        <v>119</v>
      </c>
      <c r="B165" s="24" t="s">
        <v>294</v>
      </c>
      <c r="C165" s="25" t="s">
        <v>295</v>
      </c>
      <c r="D165" s="26" t="s">
        <v>43</v>
      </c>
      <c r="E165" s="66">
        <v>147.75</v>
      </c>
      <c r="F165" s="69"/>
      <c r="G165" s="27">
        <f>E165*F165</f>
        <v>0</v>
      </c>
    </row>
    <row r="166" spans="1:7" outlineLevel="1" x14ac:dyDescent="0.25">
      <c r="A166" s="28"/>
      <c r="B166" s="29" t="s">
        <v>14</v>
      </c>
      <c r="C166" s="30" t="str">
        <f>CONCATENATE(B164," ",C164)</f>
        <v>783 Nátěry</v>
      </c>
      <c r="D166" s="31"/>
      <c r="E166" s="67"/>
      <c r="F166" s="33"/>
      <c r="G166" s="34">
        <f>SUM(G164:G165)</f>
        <v>0</v>
      </c>
    </row>
    <row r="167" spans="1:7" outlineLevel="2" x14ac:dyDescent="0.25">
      <c r="A167" s="17" t="s">
        <v>10</v>
      </c>
      <c r="B167" s="18" t="s">
        <v>296</v>
      </c>
      <c r="C167" s="19" t="s">
        <v>297</v>
      </c>
      <c r="D167" s="20"/>
      <c r="E167" s="68"/>
      <c r="F167" s="21"/>
      <c r="G167" s="22"/>
    </row>
    <row r="168" spans="1:7" outlineLevel="2" x14ac:dyDescent="0.25">
      <c r="A168" s="23">
        <v>120</v>
      </c>
      <c r="B168" s="24" t="s">
        <v>298</v>
      </c>
      <c r="C168" s="25" t="s">
        <v>299</v>
      </c>
      <c r="D168" s="26" t="s">
        <v>43</v>
      </c>
      <c r="E168" s="66">
        <v>56.5</v>
      </c>
      <c r="F168" s="69"/>
      <c r="G168" s="27">
        <f>E168*F168</f>
        <v>0</v>
      </c>
    </row>
    <row r="169" spans="1:7" outlineLevel="2" x14ac:dyDescent="0.25">
      <c r="A169" s="23">
        <v>121</v>
      </c>
      <c r="B169" s="24" t="s">
        <v>300</v>
      </c>
      <c r="C169" s="25" t="s">
        <v>301</v>
      </c>
      <c r="D169" s="26" t="s">
        <v>43</v>
      </c>
      <c r="E169" s="66">
        <v>56.5</v>
      </c>
      <c r="F169" s="69"/>
      <c r="G169" s="27">
        <f>E169*F169</f>
        <v>0</v>
      </c>
    </row>
    <row r="170" spans="1:7" outlineLevel="1" x14ac:dyDescent="0.25">
      <c r="A170" s="28"/>
      <c r="B170" s="29" t="s">
        <v>14</v>
      </c>
      <c r="C170" s="30" t="str">
        <f>CONCATENATE(B167," ",C167)</f>
        <v>784 Malby</v>
      </c>
      <c r="D170" s="31"/>
      <c r="E170" s="67"/>
      <c r="F170" s="33"/>
      <c r="G170" s="34">
        <f>SUM(G167:G169)</f>
        <v>0</v>
      </c>
    </row>
    <row r="171" spans="1:7" outlineLevel="2" x14ac:dyDescent="0.25">
      <c r="A171" s="17" t="s">
        <v>10</v>
      </c>
      <c r="B171" s="18" t="s">
        <v>302</v>
      </c>
      <c r="C171" s="19" t="s">
        <v>303</v>
      </c>
      <c r="D171" s="20"/>
      <c r="E171" s="68"/>
      <c r="F171" s="21"/>
      <c r="G171" s="22"/>
    </row>
    <row r="172" spans="1:7" ht="20.399999999999999" outlineLevel="2" x14ac:dyDescent="0.25">
      <c r="A172" s="23">
        <v>122</v>
      </c>
      <c r="B172" s="24" t="s">
        <v>304</v>
      </c>
      <c r="C172" s="25" t="s">
        <v>378</v>
      </c>
      <c r="D172" s="26" t="s">
        <v>13</v>
      </c>
      <c r="E172" s="66">
        <v>1</v>
      </c>
      <c r="F172" s="69"/>
      <c r="G172" s="27">
        <f>E172*F172</f>
        <v>0</v>
      </c>
    </row>
    <row r="173" spans="1:7" outlineLevel="1" x14ac:dyDescent="0.25">
      <c r="A173" s="28"/>
      <c r="B173" s="29" t="s">
        <v>14</v>
      </c>
      <c r="C173" s="30" t="str">
        <f>CONCATENATE(B171," ",C171)</f>
        <v>M21 Elektromontáže</v>
      </c>
      <c r="D173" s="31"/>
      <c r="E173" s="67"/>
      <c r="F173" s="33"/>
      <c r="G173" s="34">
        <f>SUM(G171:G172)</f>
        <v>0</v>
      </c>
    </row>
    <row r="174" spans="1:7" outlineLevel="2" x14ac:dyDescent="0.25">
      <c r="A174" s="17" t="s">
        <v>10</v>
      </c>
      <c r="B174" s="18" t="s">
        <v>305</v>
      </c>
      <c r="C174" s="19" t="s">
        <v>306</v>
      </c>
      <c r="D174" s="20"/>
      <c r="E174" s="68"/>
      <c r="F174" s="21"/>
      <c r="G174" s="22"/>
    </row>
    <row r="175" spans="1:7" ht="30.6" outlineLevel="2" x14ac:dyDescent="0.25">
      <c r="A175" s="23">
        <v>123</v>
      </c>
      <c r="B175" s="24" t="s">
        <v>307</v>
      </c>
      <c r="C175" s="25" t="s">
        <v>385</v>
      </c>
      <c r="D175" s="26" t="s">
        <v>13</v>
      </c>
      <c r="E175" s="66">
        <v>1</v>
      </c>
      <c r="F175" s="69"/>
      <c r="G175" s="27">
        <f>E175*F175</f>
        <v>0</v>
      </c>
    </row>
    <row r="176" spans="1:7" outlineLevel="1" x14ac:dyDescent="0.25">
      <c r="A176" s="28"/>
      <c r="B176" s="29" t="s">
        <v>14</v>
      </c>
      <c r="C176" s="30" t="str">
        <f>CONCATENATE(B174," ",C174)</f>
        <v>M74 Technologie</v>
      </c>
      <c r="D176" s="31"/>
      <c r="E176" s="32"/>
      <c r="F176" s="33"/>
      <c r="G176" s="34">
        <f>SUM(G174:G175)</f>
        <v>0</v>
      </c>
    </row>
    <row r="177" spans="1:7" x14ac:dyDescent="0.25">
      <c r="A177" s="37" t="s">
        <v>368</v>
      </c>
      <c r="B177" s="38" t="s">
        <v>14</v>
      </c>
      <c r="C177" s="39" t="str">
        <f>CONCATENATE(C4," - ",E4)</f>
        <v>SO 01 Přístavba haly II - Hala</v>
      </c>
      <c r="D177" s="40"/>
      <c r="E177" s="41"/>
      <c r="F177" s="42"/>
      <c r="G177" s="43">
        <f>SUM(G176,G173,G170,G166,G163,G139,G132,G127,G124,G119,G109,G106,G98,G88,G84,G76,G69,G59,G46,G41,G38,G33,G28,G18)</f>
        <v>0</v>
      </c>
    </row>
    <row r="178" spans="1:7" ht="13.8" outlineLevel="1" thickBot="1" x14ac:dyDescent="0.3">
      <c r="A178" s="35"/>
      <c r="B178" s="35"/>
      <c r="C178" s="35"/>
      <c r="D178" s="35"/>
      <c r="E178" s="35"/>
      <c r="F178" s="35"/>
      <c r="G178" s="35"/>
    </row>
    <row r="179" spans="1:7" ht="13.8" outlineLevel="1" thickTop="1" x14ac:dyDescent="0.25">
      <c r="A179" s="80" t="s">
        <v>0</v>
      </c>
      <c r="B179" s="81"/>
      <c r="C179" s="3" t="s">
        <v>15</v>
      </c>
      <c r="D179" s="4"/>
      <c r="E179" s="5" t="s">
        <v>2</v>
      </c>
      <c r="F179" s="6" t="s">
        <v>367</v>
      </c>
      <c r="G179" s="7"/>
    </row>
    <row r="180" spans="1:7" ht="13.8" outlineLevel="1" thickBot="1" x14ac:dyDescent="0.3">
      <c r="A180" s="75" t="s">
        <v>1</v>
      </c>
      <c r="B180" s="76"/>
      <c r="C180" s="8" t="s">
        <v>16</v>
      </c>
      <c r="D180" s="9"/>
      <c r="E180" s="10" t="s">
        <v>323</v>
      </c>
      <c r="F180" s="11"/>
      <c r="G180" s="12"/>
    </row>
    <row r="181" spans="1:7" ht="13.8" outlineLevel="2" thickTop="1" x14ac:dyDescent="0.25">
      <c r="A181" s="13" t="s">
        <v>3</v>
      </c>
      <c r="B181" s="14" t="s">
        <v>4</v>
      </c>
      <c r="C181" s="14" t="s">
        <v>5</v>
      </c>
      <c r="D181" s="14" t="s">
        <v>6</v>
      </c>
      <c r="E181" s="15" t="s">
        <v>7</v>
      </c>
      <c r="F181" s="14" t="s">
        <v>8</v>
      </c>
      <c r="G181" s="16" t="s">
        <v>9</v>
      </c>
    </row>
    <row r="182" spans="1:7" outlineLevel="2" x14ac:dyDescent="0.25">
      <c r="A182" s="17" t="s">
        <v>10</v>
      </c>
      <c r="B182" s="18" t="s">
        <v>11</v>
      </c>
      <c r="C182" s="19" t="s">
        <v>12</v>
      </c>
      <c r="D182" s="20"/>
      <c r="E182" s="21"/>
      <c r="F182" s="21"/>
      <c r="G182" s="22"/>
    </row>
    <row r="183" spans="1:7" outlineLevel="2" x14ac:dyDescent="0.25">
      <c r="A183" s="23">
        <v>1</v>
      </c>
      <c r="B183" s="24" t="s">
        <v>20</v>
      </c>
      <c r="C183" s="25" t="s">
        <v>21</v>
      </c>
      <c r="D183" s="26" t="s">
        <v>22</v>
      </c>
      <c r="E183" s="66">
        <v>15</v>
      </c>
      <c r="F183" s="69"/>
      <c r="G183" s="27">
        <f t="shared" ref="G183:G192" si="9">E183*F183</f>
        <v>0</v>
      </c>
    </row>
    <row r="184" spans="1:7" outlineLevel="2" x14ac:dyDescent="0.25">
      <c r="A184" s="23">
        <v>2</v>
      </c>
      <c r="B184" s="24" t="s">
        <v>23</v>
      </c>
      <c r="C184" s="25" t="s">
        <v>24</v>
      </c>
      <c r="D184" s="26" t="s">
        <v>25</v>
      </c>
      <c r="E184" s="66">
        <v>5</v>
      </c>
      <c r="F184" s="69"/>
      <c r="G184" s="27">
        <f t="shared" si="9"/>
        <v>0</v>
      </c>
    </row>
    <row r="185" spans="1:7" outlineLevel="2" x14ac:dyDescent="0.25">
      <c r="A185" s="23">
        <v>3</v>
      </c>
      <c r="B185" s="24" t="s">
        <v>29</v>
      </c>
      <c r="C185" s="25" t="s">
        <v>30</v>
      </c>
      <c r="D185" s="26" t="s">
        <v>28</v>
      </c>
      <c r="E185" s="66">
        <v>89.534999999999997</v>
      </c>
      <c r="F185" s="69"/>
      <c r="G185" s="27">
        <f t="shared" si="9"/>
        <v>0</v>
      </c>
    </row>
    <row r="186" spans="1:7" outlineLevel="2" x14ac:dyDescent="0.25">
      <c r="A186" s="23">
        <v>4</v>
      </c>
      <c r="B186" s="24" t="s">
        <v>324</v>
      </c>
      <c r="C186" s="25" t="s">
        <v>27</v>
      </c>
      <c r="D186" s="26" t="s">
        <v>28</v>
      </c>
      <c r="E186" s="66">
        <v>89.534999999999997</v>
      </c>
      <c r="F186" s="69"/>
      <c r="G186" s="27">
        <f t="shared" si="9"/>
        <v>0</v>
      </c>
    </row>
    <row r="187" spans="1:7" outlineLevel="2" x14ac:dyDescent="0.25">
      <c r="A187" s="23">
        <v>5</v>
      </c>
      <c r="B187" s="24" t="s">
        <v>325</v>
      </c>
      <c r="C187" s="25" t="s">
        <v>326</v>
      </c>
      <c r="D187" s="26" t="s">
        <v>43</v>
      </c>
      <c r="E187" s="66">
        <v>138.65</v>
      </c>
      <c r="F187" s="69"/>
      <c r="G187" s="27">
        <f t="shared" si="9"/>
        <v>0</v>
      </c>
    </row>
    <row r="188" spans="1:7" outlineLevel="2" x14ac:dyDescent="0.25">
      <c r="A188" s="23">
        <v>6</v>
      </c>
      <c r="B188" s="24" t="s">
        <v>327</v>
      </c>
      <c r="C188" s="25" t="s">
        <v>328</v>
      </c>
      <c r="D188" s="26" t="s">
        <v>43</v>
      </c>
      <c r="E188" s="66">
        <v>138.65</v>
      </c>
      <c r="F188" s="69"/>
      <c r="G188" s="27">
        <f t="shared" si="9"/>
        <v>0</v>
      </c>
    </row>
    <row r="189" spans="1:7" outlineLevel="2" x14ac:dyDescent="0.25">
      <c r="A189" s="23">
        <v>7</v>
      </c>
      <c r="B189" s="24" t="s">
        <v>33</v>
      </c>
      <c r="C189" s="25" t="s">
        <v>34</v>
      </c>
      <c r="D189" s="26" t="s">
        <v>28</v>
      </c>
      <c r="E189" s="66">
        <v>18.204999999999998</v>
      </c>
      <c r="F189" s="69"/>
      <c r="G189" s="27">
        <f t="shared" si="9"/>
        <v>0</v>
      </c>
    </row>
    <row r="190" spans="1:7" outlineLevel="2" x14ac:dyDescent="0.25">
      <c r="A190" s="23">
        <v>8</v>
      </c>
      <c r="B190" s="24" t="s">
        <v>37</v>
      </c>
      <c r="C190" s="25" t="s">
        <v>38</v>
      </c>
      <c r="D190" s="26" t="s">
        <v>28</v>
      </c>
      <c r="E190" s="66">
        <v>18.204999999999998</v>
      </c>
      <c r="F190" s="69"/>
      <c r="G190" s="27">
        <f t="shared" si="9"/>
        <v>0</v>
      </c>
    </row>
    <row r="191" spans="1:7" outlineLevel="2" x14ac:dyDescent="0.25">
      <c r="A191" s="23">
        <v>9</v>
      </c>
      <c r="B191" s="24" t="s">
        <v>39</v>
      </c>
      <c r="C191" s="25" t="s">
        <v>40</v>
      </c>
      <c r="D191" s="26" t="s">
        <v>28</v>
      </c>
      <c r="E191" s="66">
        <v>71.33</v>
      </c>
      <c r="F191" s="69"/>
      <c r="G191" s="27">
        <f t="shared" si="9"/>
        <v>0</v>
      </c>
    </row>
    <row r="192" spans="1:7" outlineLevel="2" x14ac:dyDescent="0.25">
      <c r="A192" s="23">
        <v>10</v>
      </c>
      <c r="B192" s="24" t="s">
        <v>41</v>
      </c>
      <c r="C192" s="25" t="s">
        <v>42</v>
      </c>
      <c r="D192" s="26" t="s">
        <v>43</v>
      </c>
      <c r="E192" s="66">
        <v>38.1</v>
      </c>
      <c r="F192" s="69"/>
      <c r="G192" s="27">
        <f t="shared" si="9"/>
        <v>0</v>
      </c>
    </row>
    <row r="193" spans="1:7" outlineLevel="1" x14ac:dyDescent="0.25">
      <c r="A193" s="28"/>
      <c r="B193" s="29" t="s">
        <v>14</v>
      </c>
      <c r="C193" s="30" t="s">
        <v>19</v>
      </c>
      <c r="D193" s="31"/>
      <c r="E193" s="67"/>
      <c r="F193" s="33"/>
      <c r="G193" s="34">
        <f>SUM(G182:G192)</f>
        <v>0</v>
      </c>
    </row>
    <row r="194" spans="1:7" outlineLevel="2" x14ac:dyDescent="0.25">
      <c r="A194" s="17" t="s">
        <v>10</v>
      </c>
      <c r="B194" s="18" t="s">
        <v>308</v>
      </c>
      <c r="C194" s="19" t="s">
        <v>309</v>
      </c>
      <c r="D194" s="20"/>
      <c r="E194" s="68"/>
      <c r="F194" s="21"/>
      <c r="G194" s="22"/>
    </row>
    <row r="195" spans="1:7" ht="20.399999999999999" outlineLevel="2" x14ac:dyDescent="0.25">
      <c r="A195" s="23">
        <v>11</v>
      </c>
      <c r="B195" s="24" t="s">
        <v>311</v>
      </c>
      <c r="C195" s="25" t="s">
        <v>312</v>
      </c>
      <c r="D195" s="26" t="s">
        <v>28</v>
      </c>
      <c r="E195" s="66">
        <v>12.6</v>
      </c>
      <c r="F195" s="69"/>
      <c r="G195" s="27">
        <f>E195*F195</f>
        <v>0</v>
      </c>
    </row>
    <row r="196" spans="1:7" outlineLevel="2" x14ac:dyDescent="0.25">
      <c r="A196" s="23">
        <v>12</v>
      </c>
      <c r="B196" s="24" t="s">
        <v>313</v>
      </c>
      <c r="C196" s="25" t="s">
        <v>314</v>
      </c>
      <c r="D196" s="26" t="s">
        <v>28</v>
      </c>
      <c r="E196" s="66">
        <v>3.25</v>
      </c>
      <c r="F196" s="69"/>
      <c r="G196" s="27">
        <f>E196*F196</f>
        <v>0</v>
      </c>
    </row>
    <row r="197" spans="1:7" outlineLevel="1" x14ac:dyDescent="0.25">
      <c r="A197" s="28"/>
      <c r="B197" s="29" t="s">
        <v>14</v>
      </c>
      <c r="C197" s="30" t="s">
        <v>310</v>
      </c>
      <c r="D197" s="31"/>
      <c r="E197" s="67"/>
      <c r="F197" s="33"/>
      <c r="G197" s="34">
        <f>SUM(G194:G196)</f>
        <v>0</v>
      </c>
    </row>
    <row r="198" spans="1:7" outlineLevel="2" x14ac:dyDescent="0.25">
      <c r="A198" s="17" t="s">
        <v>10</v>
      </c>
      <c r="B198" s="18" t="s">
        <v>315</v>
      </c>
      <c r="C198" s="19" t="s">
        <v>316</v>
      </c>
      <c r="D198" s="20"/>
      <c r="E198" s="68"/>
      <c r="F198" s="21"/>
      <c r="G198" s="22"/>
    </row>
    <row r="199" spans="1:7" outlineLevel="2" x14ac:dyDescent="0.25">
      <c r="A199" s="23">
        <v>13</v>
      </c>
      <c r="B199" s="24" t="s">
        <v>329</v>
      </c>
      <c r="C199" s="25" t="s">
        <v>330</v>
      </c>
      <c r="D199" s="26" t="s">
        <v>171</v>
      </c>
      <c r="E199" s="66">
        <v>31</v>
      </c>
      <c r="F199" s="69"/>
      <c r="G199" s="27">
        <f t="shared" ref="G199:G209" si="10">E199*F199</f>
        <v>0</v>
      </c>
    </row>
    <row r="200" spans="1:7" ht="20.399999999999999" outlineLevel="2" x14ac:dyDescent="0.25">
      <c r="A200" s="23">
        <v>14</v>
      </c>
      <c r="B200" s="24" t="s">
        <v>331</v>
      </c>
      <c r="C200" s="25" t="s">
        <v>332</v>
      </c>
      <c r="D200" s="26" t="s">
        <v>171</v>
      </c>
      <c r="E200" s="66">
        <v>29</v>
      </c>
      <c r="F200" s="69"/>
      <c r="G200" s="27">
        <f t="shared" si="10"/>
        <v>0</v>
      </c>
    </row>
    <row r="201" spans="1:7" outlineLevel="2" x14ac:dyDescent="0.25">
      <c r="A201" s="23">
        <v>15</v>
      </c>
      <c r="B201" s="24" t="s">
        <v>333</v>
      </c>
      <c r="C201" s="25" t="s">
        <v>334</v>
      </c>
      <c r="D201" s="26" t="s">
        <v>121</v>
      </c>
      <c r="E201" s="66">
        <v>10</v>
      </c>
      <c r="F201" s="69"/>
      <c r="G201" s="27">
        <f t="shared" si="10"/>
        <v>0</v>
      </c>
    </row>
    <row r="202" spans="1:7" ht="20.399999999999999" outlineLevel="2" x14ac:dyDescent="0.25">
      <c r="A202" s="23">
        <v>16</v>
      </c>
      <c r="B202" s="24" t="s">
        <v>335</v>
      </c>
      <c r="C202" s="25" t="s">
        <v>336</v>
      </c>
      <c r="D202" s="26" t="s">
        <v>121</v>
      </c>
      <c r="E202" s="66">
        <v>2</v>
      </c>
      <c r="F202" s="69"/>
      <c r="G202" s="27">
        <f t="shared" si="10"/>
        <v>0</v>
      </c>
    </row>
    <row r="203" spans="1:7" ht="20.399999999999999" outlineLevel="2" x14ac:dyDescent="0.25">
      <c r="A203" s="23">
        <v>17</v>
      </c>
      <c r="B203" s="24" t="s">
        <v>318</v>
      </c>
      <c r="C203" s="25" t="s">
        <v>337</v>
      </c>
      <c r="D203" s="26" t="s">
        <v>13</v>
      </c>
      <c r="E203" s="66">
        <v>2</v>
      </c>
      <c r="F203" s="69"/>
      <c r="G203" s="27">
        <f t="shared" si="10"/>
        <v>0</v>
      </c>
    </row>
    <row r="204" spans="1:7" ht="20.399999999999999" outlineLevel="2" x14ac:dyDescent="0.25">
      <c r="A204" s="23">
        <v>18</v>
      </c>
      <c r="B204" s="24" t="s">
        <v>319</v>
      </c>
      <c r="C204" s="25" t="s">
        <v>338</v>
      </c>
      <c r="D204" s="26" t="s">
        <v>13</v>
      </c>
      <c r="E204" s="66">
        <v>1</v>
      </c>
      <c r="F204" s="69"/>
      <c r="G204" s="27">
        <f t="shared" si="10"/>
        <v>0</v>
      </c>
    </row>
    <row r="205" spans="1:7" outlineLevel="2" x14ac:dyDescent="0.25">
      <c r="A205" s="23">
        <v>19</v>
      </c>
      <c r="B205" s="24" t="s">
        <v>339</v>
      </c>
      <c r="C205" s="25" t="s">
        <v>340</v>
      </c>
      <c r="D205" s="26" t="s">
        <v>121</v>
      </c>
      <c r="E205" s="66">
        <v>1</v>
      </c>
      <c r="F205" s="69"/>
      <c r="G205" s="27">
        <f t="shared" si="10"/>
        <v>0</v>
      </c>
    </row>
    <row r="206" spans="1:7" outlineLevel="2" x14ac:dyDescent="0.25">
      <c r="A206" s="23">
        <v>20</v>
      </c>
      <c r="B206" s="24" t="s">
        <v>341</v>
      </c>
      <c r="C206" s="25" t="s">
        <v>342</v>
      </c>
      <c r="D206" s="26" t="s">
        <v>121</v>
      </c>
      <c r="E206" s="66">
        <v>2</v>
      </c>
      <c r="F206" s="69"/>
      <c r="G206" s="27">
        <f t="shared" si="10"/>
        <v>0</v>
      </c>
    </row>
    <row r="207" spans="1:7" outlineLevel="2" x14ac:dyDescent="0.25">
      <c r="A207" s="23">
        <v>21</v>
      </c>
      <c r="B207" s="24" t="s">
        <v>343</v>
      </c>
      <c r="C207" s="25" t="s">
        <v>344</v>
      </c>
      <c r="D207" s="26" t="s">
        <v>121</v>
      </c>
      <c r="E207" s="66">
        <v>1</v>
      </c>
      <c r="F207" s="69"/>
      <c r="G207" s="27">
        <f t="shared" si="10"/>
        <v>0</v>
      </c>
    </row>
    <row r="208" spans="1:7" outlineLevel="2" x14ac:dyDescent="0.25">
      <c r="A208" s="23">
        <v>22</v>
      </c>
      <c r="B208" s="24" t="s">
        <v>345</v>
      </c>
      <c r="C208" s="25" t="s">
        <v>346</v>
      </c>
      <c r="D208" s="26" t="s">
        <v>121</v>
      </c>
      <c r="E208" s="66">
        <v>2</v>
      </c>
      <c r="F208" s="69"/>
      <c r="G208" s="27">
        <f t="shared" si="10"/>
        <v>0</v>
      </c>
    </row>
    <row r="209" spans="1:7" outlineLevel="2" x14ac:dyDescent="0.25">
      <c r="A209" s="23">
        <v>23</v>
      </c>
      <c r="B209" s="24" t="s">
        <v>347</v>
      </c>
      <c r="C209" s="25" t="s">
        <v>384</v>
      </c>
      <c r="D209" s="26" t="s">
        <v>121</v>
      </c>
      <c r="E209" s="66">
        <v>2</v>
      </c>
      <c r="F209" s="69"/>
      <c r="G209" s="27">
        <f t="shared" si="10"/>
        <v>0</v>
      </c>
    </row>
    <row r="210" spans="1:7" outlineLevel="1" x14ac:dyDescent="0.25">
      <c r="A210" s="28"/>
      <c r="B210" s="29" t="s">
        <v>14</v>
      </c>
      <c r="C210" s="30" t="s">
        <v>317</v>
      </c>
      <c r="D210" s="31"/>
      <c r="E210" s="67"/>
      <c r="F210" s="33"/>
      <c r="G210" s="34">
        <f>SUM(G198:G209)</f>
        <v>0</v>
      </c>
    </row>
    <row r="211" spans="1:7" outlineLevel="2" x14ac:dyDescent="0.25">
      <c r="A211" s="17" t="s">
        <v>10</v>
      </c>
      <c r="B211" s="18" t="s">
        <v>199</v>
      </c>
      <c r="C211" s="19" t="s">
        <v>200</v>
      </c>
      <c r="D211" s="20"/>
      <c r="E211" s="68"/>
      <c r="F211" s="21"/>
      <c r="G211" s="22"/>
    </row>
    <row r="212" spans="1:7" outlineLevel="2" x14ac:dyDescent="0.25">
      <c r="A212" s="23">
        <v>24</v>
      </c>
      <c r="B212" s="24" t="s">
        <v>320</v>
      </c>
      <c r="C212" s="25" t="s">
        <v>321</v>
      </c>
      <c r="D212" s="26" t="s">
        <v>56</v>
      </c>
      <c r="E212" s="66">
        <v>25.719000000000001</v>
      </c>
      <c r="F212" s="69"/>
      <c r="G212" s="27">
        <f>E212*F212</f>
        <v>0</v>
      </c>
    </row>
    <row r="213" spans="1:7" outlineLevel="1" x14ac:dyDescent="0.25">
      <c r="A213" s="28"/>
      <c r="B213" s="29" t="s">
        <v>14</v>
      </c>
      <c r="C213" s="30" t="s">
        <v>201</v>
      </c>
      <c r="D213" s="31"/>
      <c r="E213" s="32"/>
      <c r="F213" s="33"/>
      <c r="G213" s="34">
        <f>SUM(G211:G212)</f>
        <v>0</v>
      </c>
    </row>
    <row r="214" spans="1:7" x14ac:dyDescent="0.25">
      <c r="A214" s="37" t="s">
        <v>368</v>
      </c>
      <c r="B214" s="38" t="s">
        <v>14</v>
      </c>
      <c r="C214" s="39" t="str">
        <f>CONCATENATE(C180," - ",E180)</f>
        <v>SO 01 Přístavba haly II - Přeložka splaškové kanalizace</v>
      </c>
      <c r="D214" s="40"/>
      <c r="E214" s="41"/>
      <c r="F214" s="42"/>
      <c r="G214" s="43">
        <f>SUM(G213,G210,G197,G193)</f>
        <v>0</v>
      </c>
    </row>
    <row r="215" spans="1:7" ht="13.8" outlineLevel="1" thickBot="1" x14ac:dyDescent="0.3"/>
    <row r="216" spans="1:7" ht="13.8" outlineLevel="1" thickTop="1" x14ac:dyDescent="0.25">
      <c r="A216" s="80" t="s">
        <v>0</v>
      </c>
      <c r="B216" s="81"/>
      <c r="C216" s="3" t="s">
        <v>15</v>
      </c>
      <c r="D216" s="4"/>
      <c r="E216" s="5" t="s">
        <v>2</v>
      </c>
      <c r="F216" s="6" t="s">
        <v>322</v>
      </c>
      <c r="G216" s="7"/>
    </row>
    <row r="217" spans="1:7" ht="13.8" outlineLevel="1" thickBot="1" x14ac:dyDescent="0.3">
      <c r="A217" s="75" t="s">
        <v>1</v>
      </c>
      <c r="B217" s="76"/>
      <c r="C217" s="8" t="s">
        <v>16</v>
      </c>
      <c r="D217" s="9"/>
      <c r="E217" s="10" t="s">
        <v>383</v>
      </c>
      <c r="F217" s="11"/>
      <c r="G217" s="12"/>
    </row>
    <row r="218" spans="1:7" ht="13.8" outlineLevel="2" thickTop="1" x14ac:dyDescent="0.25">
      <c r="A218" s="13" t="s">
        <v>3</v>
      </c>
      <c r="B218" s="14" t="s">
        <v>4</v>
      </c>
      <c r="C218" s="14" t="s">
        <v>5</v>
      </c>
      <c r="D218" s="14" t="s">
        <v>6</v>
      </c>
      <c r="E218" s="15" t="s">
        <v>7</v>
      </c>
      <c r="F218" s="14" t="s">
        <v>8</v>
      </c>
      <c r="G218" s="16" t="s">
        <v>9</v>
      </c>
    </row>
    <row r="219" spans="1:7" outlineLevel="2" x14ac:dyDescent="0.25">
      <c r="A219" s="17" t="s">
        <v>10</v>
      </c>
      <c r="B219" s="18" t="s">
        <v>11</v>
      </c>
      <c r="C219" s="19" t="s">
        <v>12</v>
      </c>
      <c r="D219" s="20"/>
      <c r="E219" s="21"/>
      <c r="F219" s="21"/>
      <c r="G219" s="22"/>
    </row>
    <row r="220" spans="1:7" outlineLevel="2" x14ac:dyDescent="0.25">
      <c r="A220" s="23">
        <v>1</v>
      </c>
      <c r="B220" s="24" t="s">
        <v>41</v>
      </c>
      <c r="C220" s="25" t="s">
        <v>42</v>
      </c>
      <c r="D220" s="26" t="s">
        <v>43</v>
      </c>
      <c r="E220" s="66">
        <v>357.5</v>
      </c>
      <c r="F220" s="69"/>
      <c r="G220" s="27">
        <f>E220*F220</f>
        <v>0</v>
      </c>
    </row>
    <row r="221" spans="1:7" outlineLevel="1" x14ac:dyDescent="0.25">
      <c r="A221" s="28"/>
      <c r="B221" s="29" t="s">
        <v>14</v>
      </c>
      <c r="C221" s="30" t="s">
        <v>19</v>
      </c>
      <c r="D221" s="31"/>
      <c r="E221" s="67"/>
      <c r="F221" s="33"/>
      <c r="G221" s="34">
        <f>SUM(G219:G220)</f>
        <v>0</v>
      </c>
    </row>
    <row r="222" spans="1:7" outlineLevel="2" x14ac:dyDescent="0.25">
      <c r="A222" s="17" t="s">
        <v>10</v>
      </c>
      <c r="B222" s="18" t="s">
        <v>348</v>
      </c>
      <c r="C222" s="19" t="s">
        <v>349</v>
      </c>
      <c r="D222" s="20"/>
      <c r="E222" s="68"/>
      <c r="F222" s="21"/>
      <c r="G222" s="22"/>
    </row>
    <row r="223" spans="1:7" outlineLevel="2" x14ac:dyDescent="0.25">
      <c r="A223" s="23">
        <v>2</v>
      </c>
      <c r="B223" s="24" t="s">
        <v>351</v>
      </c>
      <c r="C223" s="25" t="s">
        <v>352</v>
      </c>
      <c r="D223" s="26" t="s">
        <v>43</v>
      </c>
      <c r="E223" s="66">
        <v>13.5</v>
      </c>
      <c r="F223" s="69"/>
      <c r="G223" s="27">
        <f>E223*F223</f>
        <v>0</v>
      </c>
    </row>
    <row r="224" spans="1:7" ht="20.399999999999999" outlineLevel="2" x14ac:dyDescent="0.25">
      <c r="A224" s="23">
        <v>3</v>
      </c>
      <c r="B224" s="24" t="s">
        <v>353</v>
      </c>
      <c r="C224" s="25" t="s">
        <v>354</v>
      </c>
      <c r="D224" s="26" t="s">
        <v>56</v>
      </c>
      <c r="E224" s="66">
        <v>9.5000000000000001E-2</v>
      </c>
      <c r="F224" s="69"/>
      <c r="G224" s="27">
        <f>E224*F224</f>
        <v>0</v>
      </c>
    </row>
    <row r="225" spans="1:7" outlineLevel="1" x14ac:dyDescent="0.25">
      <c r="A225" s="28"/>
      <c r="B225" s="29" t="s">
        <v>14</v>
      </c>
      <c r="C225" s="30" t="s">
        <v>350</v>
      </c>
      <c r="D225" s="31"/>
      <c r="E225" s="67"/>
      <c r="F225" s="33"/>
      <c r="G225" s="34">
        <f>SUM(G222:G224)</f>
        <v>0</v>
      </c>
    </row>
    <row r="226" spans="1:7" outlineLevel="2" x14ac:dyDescent="0.25">
      <c r="A226" s="17" t="s">
        <v>10</v>
      </c>
      <c r="B226" s="18" t="s">
        <v>166</v>
      </c>
      <c r="C226" s="19" t="s">
        <v>167</v>
      </c>
      <c r="D226" s="20"/>
      <c r="E226" s="68"/>
      <c r="F226" s="21"/>
      <c r="G226" s="22"/>
    </row>
    <row r="227" spans="1:7" outlineLevel="2" x14ac:dyDescent="0.25">
      <c r="A227" s="23">
        <v>4</v>
      </c>
      <c r="B227" s="24" t="s">
        <v>355</v>
      </c>
      <c r="C227" s="25" t="s">
        <v>356</v>
      </c>
      <c r="D227" s="26" t="s">
        <v>43</v>
      </c>
      <c r="E227" s="66">
        <v>311.3</v>
      </c>
      <c r="F227" s="69"/>
      <c r="G227" s="27">
        <f>E227*F227</f>
        <v>0</v>
      </c>
    </row>
    <row r="228" spans="1:7" outlineLevel="2" x14ac:dyDescent="0.25">
      <c r="A228" s="23">
        <v>5</v>
      </c>
      <c r="B228" s="24" t="s">
        <v>357</v>
      </c>
      <c r="C228" s="25" t="s">
        <v>358</v>
      </c>
      <c r="D228" s="26" t="s">
        <v>43</v>
      </c>
      <c r="E228" s="66">
        <v>311.3</v>
      </c>
      <c r="F228" s="69"/>
      <c r="G228" s="27">
        <f>E228*F228</f>
        <v>0</v>
      </c>
    </row>
    <row r="229" spans="1:7" outlineLevel="2" x14ac:dyDescent="0.25">
      <c r="A229" s="23">
        <v>6</v>
      </c>
      <c r="B229" s="24" t="s">
        <v>359</v>
      </c>
      <c r="C229" s="25" t="s">
        <v>360</v>
      </c>
      <c r="D229" s="26" t="s">
        <v>43</v>
      </c>
      <c r="E229" s="66">
        <v>311.3</v>
      </c>
      <c r="F229" s="69"/>
      <c r="G229" s="27">
        <f>E229*F229</f>
        <v>0</v>
      </c>
    </row>
    <row r="230" spans="1:7" outlineLevel="2" x14ac:dyDescent="0.25">
      <c r="A230" s="23">
        <v>7</v>
      </c>
      <c r="B230" s="24" t="s">
        <v>361</v>
      </c>
      <c r="C230" s="25" t="s">
        <v>362</v>
      </c>
      <c r="D230" s="26" t="s">
        <v>171</v>
      </c>
      <c r="E230" s="66">
        <v>194.1</v>
      </c>
      <c r="F230" s="69"/>
      <c r="G230" s="27">
        <f>E230*F230</f>
        <v>0</v>
      </c>
    </row>
    <row r="231" spans="1:7" outlineLevel="1" x14ac:dyDescent="0.25">
      <c r="A231" s="28"/>
      <c r="B231" s="29" t="s">
        <v>14</v>
      </c>
      <c r="C231" s="30" t="s">
        <v>168</v>
      </c>
      <c r="D231" s="31"/>
      <c r="E231" s="67"/>
      <c r="F231" s="33"/>
      <c r="G231" s="34">
        <f>SUM(G226:G230)</f>
        <v>0</v>
      </c>
    </row>
    <row r="232" spans="1:7" outlineLevel="2" x14ac:dyDescent="0.25">
      <c r="A232" s="17" t="s">
        <v>10</v>
      </c>
      <c r="B232" s="18" t="s">
        <v>184</v>
      </c>
      <c r="C232" s="19" t="s">
        <v>185</v>
      </c>
      <c r="D232" s="20"/>
      <c r="E232" s="68"/>
      <c r="F232" s="21"/>
      <c r="G232" s="22"/>
    </row>
    <row r="233" spans="1:7" outlineLevel="2" x14ac:dyDescent="0.25">
      <c r="A233" s="23">
        <v>8</v>
      </c>
      <c r="B233" s="24" t="s">
        <v>363</v>
      </c>
      <c r="C233" s="25" t="s">
        <v>364</v>
      </c>
      <c r="D233" s="26" t="s">
        <v>56</v>
      </c>
      <c r="E233" s="66">
        <v>227.249</v>
      </c>
      <c r="F233" s="69"/>
      <c r="G233" s="27">
        <f>E233*F233</f>
        <v>0</v>
      </c>
    </row>
    <row r="234" spans="1:7" outlineLevel="2" x14ac:dyDescent="0.25">
      <c r="A234" s="23">
        <v>9</v>
      </c>
      <c r="B234" s="24" t="s">
        <v>195</v>
      </c>
      <c r="C234" s="25" t="s">
        <v>196</v>
      </c>
      <c r="D234" s="26" t="s">
        <v>56</v>
      </c>
      <c r="E234" s="66">
        <v>227.249</v>
      </c>
      <c r="F234" s="69"/>
      <c r="G234" s="27">
        <f>E234*F234</f>
        <v>0</v>
      </c>
    </row>
    <row r="235" spans="1:7" outlineLevel="2" x14ac:dyDescent="0.25">
      <c r="A235" s="23">
        <v>10</v>
      </c>
      <c r="B235" s="24" t="s">
        <v>197</v>
      </c>
      <c r="C235" s="25" t="s">
        <v>198</v>
      </c>
      <c r="D235" s="26" t="s">
        <v>56</v>
      </c>
      <c r="E235" s="66">
        <v>227.249</v>
      </c>
      <c r="F235" s="69"/>
      <c r="G235" s="27">
        <f>E235*F235</f>
        <v>0</v>
      </c>
    </row>
    <row r="236" spans="1:7" outlineLevel="1" x14ac:dyDescent="0.25">
      <c r="A236" s="28"/>
      <c r="B236" s="29" t="s">
        <v>14</v>
      </c>
      <c r="C236" s="30" t="s">
        <v>186</v>
      </c>
      <c r="D236" s="31"/>
      <c r="E236" s="67"/>
      <c r="F236" s="33"/>
      <c r="G236" s="34">
        <f>SUM(G232:G235)</f>
        <v>0</v>
      </c>
    </row>
    <row r="237" spans="1:7" outlineLevel="2" x14ac:dyDescent="0.25">
      <c r="A237" s="17" t="s">
        <v>10</v>
      </c>
      <c r="B237" s="18" t="s">
        <v>199</v>
      </c>
      <c r="C237" s="19" t="s">
        <v>200</v>
      </c>
      <c r="D237" s="20"/>
      <c r="E237" s="68"/>
      <c r="F237" s="21"/>
      <c r="G237" s="22"/>
    </row>
    <row r="238" spans="1:7" outlineLevel="2" x14ac:dyDescent="0.25">
      <c r="A238" s="23">
        <v>11</v>
      </c>
      <c r="B238" s="24" t="s">
        <v>365</v>
      </c>
      <c r="C238" s="25" t="s">
        <v>366</v>
      </c>
      <c r="D238" s="26" t="s">
        <v>56</v>
      </c>
      <c r="E238" s="66">
        <v>7.1890000000000001</v>
      </c>
      <c r="F238" s="69"/>
      <c r="G238" s="27">
        <f>E238*F238</f>
        <v>0</v>
      </c>
    </row>
    <row r="239" spans="1:7" outlineLevel="1" x14ac:dyDescent="0.25">
      <c r="A239" s="28"/>
      <c r="B239" s="29" t="s">
        <v>14</v>
      </c>
      <c r="C239" s="30" t="s">
        <v>201</v>
      </c>
      <c r="D239" s="31"/>
      <c r="E239" s="32"/>
      <c r="F239" s="33"/>
      <c r="G239" s="34">
        <f>SUM(G237:G238)</f>
        <v>0</v>
      </c>
    </row>
    <row r="240" spans="1:7" x14ac:dyDescent="0.25">
      <c r="A240" s="37" t="s">
        <v>368</v>
      </c>
      <c r="B240" s="38" t="s">
        <v>14</v>
      </c>
      <c r="C240" s="39" t="str">
        <f>CONCATENATE(C217," - ",E217)</f>
        <v>SO 01 Přístavba haly II - Zpevněné plochy bourání</v>
      </c>
      <c r="D240" s="40"/>
      <c r="E240" s="41"/>
      <c r="F240" s="42"/>
      <c r="G240" s="43">
        <f>SUM(G239,G236,G231,G225,G221)</f>
        <v>0</v>
      </c>
    </row>
    <row r="242" spans="1:7" x14ac:dyDescent="0.25">
      <c r="A242" s="44" t="s">
        <v>368</v>
      </c>
      <c r="B242" s="45" t="s">
        <v>14</v>
      </c>
      <c r="C242" s="46" t="s">
        <v>15</v>
      </c>
      <c r="D242" s="47"/>
      <c r="E242" s="48" t="s">
        <v>369</v>
      </c>
      <c r="F242" s="49"/>
      <c r="G242" s="50">
        <f>G177+G214+G240</f>
        <v>0</v>
      </c>
    </row>
    <row r="244" spans="1:7" x14ac:dyDescent="0.25">
      <c r="A244" s="51" t="s">
        <v>370</v>
      </c>
    </row>
    <row r="245" spans="1:7" x14ac:dyDescent="0.25">
      <c r="A245" s="52" t="s">
        <v>368</v>
      </c>
      <c r="B245" s="53" t="s">
        <v>14</v>
      </c>
      <c r="C245" s="54" t="s">
        <v>371</v>
      </c>
      <c r="D245" s="55"/>
      <c r="E245" s="56" t="s">
        <v>369</v>
      </c>
      <c r="F245" s="57"/>
      <c r="G245" s="58">
        <f>G242-G246</f>
        <v>0</v>
      </c>
    </row>
    <row r="246" spans="1:7" x14ac:dyDescent="0.25">
      <c r="A246" s="59" t="s">
        <v>368</v>
      </c>
      <c r="B246" s="60" t="s">
        <v>14</v>
      </c>
      <c r="C246" s="61" t="s">
        <v>372</v>
      </c>
      <c r="D246" s="62"/>
      <c r="E246" s="63" t="s">
        <v>369</v>
      </c>
      <c r="F246" s="64"/>
      <c r="G246" s="65">
        <f>G175</f>
        <v>0</v>
      </c>
    </row>
    <row r="250" spans="1:7" x14ac:dyDescent="0.25">
      <c r="B250" s="70" t="s">
        <v>379</v>
      </c>
    </row>
    <row r="251" spans="1:7" x14ac:dyDescent="0.25">
      <c r="B251" s="71"/>
      <c r="C251" s="1" t="s">
        <v>380</v>
      </c>
    </row>
    <row r="254" spans="1:7" x14ac:dyDescent="0.25">
      <c r="A254" s="51" t="s">
        <v>381</v>
      </c>
      <c r="B254" s="51"/>
    </row>
  </sheetData>
  <mergeCells count="7">
    <mergeCell ref="A217:B217"/>
    <mergeCell ref="A1:G1"/>
    <mergeCell ref="A3:B3"/>
    <mergeCell ref="A4:B4"/>
    <mergeCell ref="A179:B179"/>
    <mergeCell ref="A180:B180"/>
    <mergeCell ref="A216:B216"/>
  </mergeCells>
  <printOptions gridLinesSet="0"/>
  <pageMargins left="0.59055118110236227" right="0.39370078740157483" top="0.59055118110236227" bottom="0.59055118110236227" header="0.19685039370078741" footer="0.31496062992125984"/>
  <pageSetup paperSize="9" orientation="portrait" horizontalDpi="300" r:id="rId1"/>
  <headerFooter alignWithMargins="0">
    <oddFooter>&amp;L&amp;9Zpracováno programem &amp;"Arial CE,Tučné"BUILDpower,  © RTS, a.s.&amp;R&amp;"Arial,Obyčejné"strana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přístavba haly výkaz výměr</vt:lpstr>
      <vt:lpstr>'přístavba haly výkaz výměr'!Oblast_tisku</vt:lpstr>
    </vt:vector>
  </TitlesOfParts>
  <Company>FARMTEC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rsileny</dc:creator>
  <cp:lastModifiedBy>Behenský David</cp:lastModifiedBy>
  <cp:lastPrinted>2017-03-09T15:02:31Z</cp:lastPrinted>
  <dcterms:created xsi:type="dcterms:W3CDTF">2017-02-23T14:04:14Z</dcterms:created>
  <dcterms:modified xsi:type="dcterms:W3CDTF">2017-04-17T08:18:01Z</dcterms:modified>
</cp:coreProperties>
</file>